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合计  " sheetId="1" r:id="rId1"/>
    <sheet name="昆明" sheetId="2" r:id="rId2"/>
    <sheet name="曲靖 " sheetId="3" r:id="rId3"/>
    <sheet name="玉溪 " sheetId="4" r:id="rId4"/>
    <sheet name="昭通" sheetId="5" r:id="rId5"/>
    <sheet name="丽江" sheetId="6" r:id="rId6"/>
    <sheet name="普洱 " sheetId="7" r:id="rId7"/>
    <sheet name="保山 " sheetId="8" r:id="rId8"/>
    <sheet name="临沧 " sheetId="9" r:id="rId9"/>
    <sheet name="楚雄 " sheetId="10" r:id="rId10"/>
    <sheet name="红河 " sheetId="11" r:id="rId11"/>
    <sheet name="迪庆 " sheetId="12" r:id="rId12"/>
    <sheet name="文山" sheetId="13" r:id="rId13"/>
    <sheet name="西双版纳" sheetId="14" r:id="rId14"/>
    <sheet name="大理 " sheetId="15" r:id="rId15"/>
    <sheet name="德宏" sheetId="16" r:id="rId16"/>
    <sheet name="怒江 " sheetId="17" r:id="rId1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<sst xmlns="http://schemas.openxmlformats.org/spreadsheetml/2006/main" count="7298" uniqueCount="1816">
  <si>
    <t>云南省城乡绿化美化苗木生产情况统计表(2024年8月)</t>
  </si>
  <si>
    <t>单位：万株（丛）</t>
  </si>
  <si>
    <t>州、市</t>
  </si>
  <si>
    <t>合计</t>
  </si>
  <si>
    <t>苗木存圃量</t>
  </si>
  <si>
    <t>苗木出圃量</t>
  </si>
  <si>
    <t>苗木生产量</t>
  </si>
  <si>
    <t>备注</t>
  </si>
  <si>
    <t>5年生以上</t>
  </si>
  <si>
    <t>3-5年生</t>
  </si>
  <si>
    <t>1-3年生</t>
  </si>
  <si>
    <t>1年生以下</t>
  </si>
  <si>
    <t>小计</t>
  </si>
  <si>
    <t>合  计</t>
  </si>
  <si>
    <t>昆明市</t>
  </si>
  <si>
    <t>曲靖市</t>
  </si>
  <si>
    <t>玉溪市</t>
  </si>
  <si>
    <t>昭通市</t>
  </si>
  <si>
    <t>丽江市</t>
  </si>
  <si>
    <t>普洱市</t>
  </si>
  <si>
    <t>保山市</t>
  </si>
  <si>
    <t>临沧市</t>
  </si>
  <si>
    <t>楚雄州</t>
  </si>
  <si>
    <t>红河州</t>
  </si>
  <si>
    <t>迪庆州</t>
  </si>
  <si>
    <t>文山州</t>
  </si>
  <si>
    <t>西双版纳州</t>
  </si>
  <si>
    <t>大理州</t>
  </si>
  <si>
    <t>德宏州</t>
  </si>
  <si>
    <t>怒江州</t>
  </si>
  <si>
    <t>昆明市城乡绿化美化苗木生产情况统计表（2024年8月）</t>
  </si>
  <si>
    <t>单位：万株、cm</t>
  </si>
  <si>
    <t>序号</t>
  </si>
  <si>
    <t>数量区间</t>
  </si>
  <si>
    <t>树种名称</t>
  </si>
  <si>
    <t>苗木生产情况</t>
  </si>
  <si>
    <t>苗木存圃量小计</t>
  </si>
  <si>
    <t>苗木出圃量小计</t>
  </si>
  <si>
    <t>米径</t>
  </si>
  <si>
    <t>100万株以上</t>
  </si>
  <si>
    <t>旱冬瓜</t>
  </si>
  <si>
    <t>川滇桤木</t>
  </si>
  <si>
    <t>麻栎</t>
  </si>
  <si>
    <t>滇青冈</t>
  </si>
  <si>
    <t>湿地松</t>
  </si>
  <si>
    <t>圆柏</t>
  </si>
  <si>
    <t>藏柏</t>
  </si>
  <si>
    <t>香樟</t>
  </si>
  <si>
    <t>冬樱花</t>
  </si>
  <si>
    <t>清香木</t>
  </si>
  <si>
    <t>红叶石楠</t>
  </si>
  <si>
    <t>球花石楠</t>
  </si>
  <si>
    <t>滇润楠</t>
  </si>
  <si>
    <t>三角梅</t>
  </si>
  <si>
    <t>桂花</t>
  </si>
  <si>
    <t>金竹</t>
  </si>
  <si>
    <t>四照花</t>
  </si>
  <si>
    <t>金森女贞</t>
  </si>
  <si>
    <t>红花檵木</t>
  </si>
  <si>
    <t>毛叶杜鹃</t>
  </si>
  <si>
    <t>南天竺</t>
  </si>
  <si>
    <t>小叶黄杨</t>
  </si>
  <si>
    <t>中叶香樟</t>
  </si>
  <si>
    <t>红豆杉</t>
  </si>
  <si>
    <t>1-6cm</t>
  </si>
  <si>
    <t>竹柳</t>
  </si>
  <si>
    <t>1-11cm</t>
  </si>
  <si>
    <t>云南松</t>
  </si>
  <si>
    <t>栓皮栎</t>
  </si>
  <si>
    <t>元宝枫</t>
  </si>
  <si>
    <t>5-10</t>
  </si>
  <si>
    <t>50－100万</t>
  </si>
  <si>
    <t>侧柏</t>
  </si>
  <si>
    <t>肋果茶</t>
  </si>
  <si>
    <t>紫叶李</t>
  </si>
  <si>
    <t>8cm以上</t>
  </si>
  <si>
    <t>红花继木</t>
  </si>
  <si>
    <t>茶梅</t>
  </si>
  <si>
    <t>湿加松</t>
  </si>
  <si>
    <t>茶花</t>
  </si>
  <si>
    <t>1-15</t>
  </si>
  <si>
    <t>雪松</t>
  </si>
  <si>
    <t>6-12</t>
  </si>
  <si>
    <r>
      <rPr>
        <sz val="10"/>
        <color theme="1"/>
        <rFont val="宋体"/>
        <charset val="134"/>
        <scheme val="minor"/>
      </rPr>
      <t>8</t>
    </r>
    <r>
      <rPr>
        <sz val="10"/>
        <color indexed="8"/>
        <rFont val="宋体"/>
        <charset val="134"/>
        <scheme val="minor"/>
      </rPr>
      <t>-12</t>
    </r>
  </si>
  <si>
    <t>华山松</t>
  </si>
  <si>
    <t>8-12</t>
  </si>
  <si>
    <t>椎连栎</t>
  </si>
  <si>
    <t>10－50万株</t>
  </si>
  <si>
    <t>云南樱花</t>
  </si>
  <si>
    <t>樱花</t>
  </si>
  <si>
    <t>滇朴</t>
  </si>
  <si>
    <t>6-8</t>
  </si>
  <si>
    <t>滇油杉</t>
  </si>
  <si>
    <t>黄连木</t>
  </si>
  <si>
    <t>蓝花楹</t>
  </si>
  <si>
    <t>5-8</t>
  </si>
  <si>
    <t>天竺桂</t>
  </si>
  <si>
    <t>P80</t>
  </si>
  <si>
    <t>枫香</t>
  </si>
  <si>
    <t>栾树</t>
  </si>
  <si>
    <t>银杏</t>
  </si>
  <si>
    <t>广玉兰</t>
  </si>
  <si>
    <t>杜鹃</t>
  </si>
  <si>
    <t>10以上</t>
  </si>
  <si>
    <t>5以上</t>
  </si>
  <si>
    <t>桤木（旱冬瓜）</t>
  </si>
  <si>
    <t>8-18cm</t>
  </si>
  <si>
    <t>六月雪</t>
  </si>
  <si>
    <t>海桐</t>
  </si>
  <si>
    <t>大叶黄杨</t>
  </si>
  <si>
    <t>满天星</t>
  </si>
  <si>
    <t>迎春柳</t>
  </si>
  <si>
    <t>毛娟</t>
  </si>
  <si>
    <t>杂酱草</t>
  </si>
  <si>
    <t>栀子花</t>
  </si>
  <si>
    <t>木春菊</t>
  </si>
  <si>
    <t>欧洲荚蒾</t>
  </si>
  <si>
    <t>迷迭香</t>
  </si>
  <si>
    <t>南天竹</t>
  </si>
  <si>
    <t>麦冬</t>
  </si>
  <si>
    <t>金冠女贞</t>
  </si>
  <si>
    <t>蝴蝶藤</t>
  </si>
  <si>
    <t>瓜子黄杨</t>
  </si>
  <si>
    <t>长青藤</t>
  </si>
  <si>
    <t>地石榴</t>
  </si>
  <si>
    <t>杨梅</t>
  </si>
  <si>
    <t>川滇无患子</t>
  </si>
  <si>
    <t>大花六道木</t>
  </si>
  <si>
    <t>锦绣杜鹃</t>
  </si>
  <si>
    <t>黄精</t>
  </si>
  <si>
    <t>云杉</t>
  </si>
  <si>
    <t>3-5</t>
  </si>
  <si>
    <t>八角金盘</t>
  </si>
  <si>
    <t>长春藤</t>
  </si>
  <si>
    <t>木春藤</t>
  </si>
  <si>
    <t>毛竹</t>
  </si>
  <si>
    <t>紫竹</t>
  </si>
  <si>
    <t>1.2</t>
  </si>
  <si>
    <t>桤木</t>
  </si>
  <si>
    <t>5-35</t>
  </si>
  <si>
    <t>4-40</t>
  </si>
  <si>
    <t>西南栒子</t>
  </si>
  <si>
    <t>大叶女贞</t>
  </si>
  <si>
    <t>板栗</t>
  </si>
  <si>
    <t>台湾相思</t>
  </si>
  <si>
    <t>油甘子</t>
  </si>
  <si>
    <t>云南油杉</t>
  </si>
  <si>
    <t>花椒</t>
  </si>
  <si>
    <t>银合欢</t>
  </si>
  <si>
    <t>头状四照花</t>
  </si>
  <si>
    <t>三角枫</t>
  </si>
  <si>
    <t>滇楸</t>
  </si>
  <si>
    <t>5-6</t>
  </si>
  <si>
    <t>1-1.5</t>
  </si>
  <si>
    <t>云南红豆杉</t>
  </si>
  <si>
    <t>1-3</t>
  </si>
  <si>
    <t>四蕊朴
（滇朴）</t>
  </si>
  <si>
    <t>8-50</t>
  </si>
  <si>
    <t>12-40</t>
  </si>
  <si>
    <t>10-100</t>
  </si>
  <si>
    <t>20-50</t>
  </si>
  <si>
    <t>15-30</t>
  </si>
  <si>
    <t>新银合欢</t>
  </si>
  <si>
    <t>冷杉</t>
  </si>
  <si>
    <t>油橄榄</t>
  </si>
  <si>
    <t>山合欢</t>
  </si>
  <si>
    <t>粉背黄栌</t>
  </si>
  <si>
    <t>5-10万株</t>
  </si>
  <si>
    <t>塔柏</t>
  </si>
  <si>
    <t>紫薇</t>
  </si>
  <si>
    <t>澳洲火焰木</t>
  </si>
  <si>
    <t>8以上</t>
  </si>
  <si>
    <t>小叶女贞</t>
  </si>
  <si>
    <t>20-25cm</t>
  </si>
  <si>
    <t>小叶冬青</t>
  </si>
  <si>
    <t>20-25</t>
  </si>
  <si>
    <t>牛筋木</t>
  </si>
  <si>
    <t>万寿菊</t>
  </si>
  <si>
    <t>一串红</t>
  </si>
  <si>
    <t>葱兰</t>
  </si>
  <si>
    <t>乐昌含笑</t>
  </si>
  <si>
    <t>金沙槭</t>
  </si>
  <si>
    <t>锥连栎</t>
  </si>
  <si>
    <t>元江栲</t>
  </si>
  <si>
    <t>云南波罗栎</t>
  </si>
  <si>
    <t>杉木</t>
  </si>
  <si>
    <t>火棘</t>
  </si>
  <si>
    <t>千层金</t>
  </si>
  <si>
    <t>马缨花</t>
  </si>
  <si>
    <t>山玉兰</t>
  </si>
  <si>
    <t>8-25</t>
  </si>
  <si>
    <t>蜂糖李</t>
  </si>
  <si>
    <t>臧柏</t>
  </si>
  <si>
    <t>扁柏</t>
  </si>
  <si>
    <t>苦楝</t>
  </si>
  <si>
    <t>夹竹桃</t>
  </si>
  <si>
    <t>1-5万株</t>
  </si>
  <si>
    <t>柏树</t>
  </si>
  <si>
    <t>核桃</t>
  </si>
  <si>
    <t>12--15</t>
  </si>
  <si>
    <t>灰背栎</t>
  </si>
  <si>
    <t>4-5</t>
  </si>
  <si>
    <t>5cm以上</t>
  </si>
  <si>
    <t>8-10</t>
  </si>
  <si>
    <t>P60</t>
  </si>
  <si>
    <t>美国红枫</t>
  </si>
  <si>
    <t>亮晶女贞</t>
  </si>
  <si>
    <t>水杉</t>
  </si>
  <si>
    <t>杨梅树</t>
  </si>
  <si>
    <t>垂柳</t>
  </si>
  <si>
    <t>12以上</t>
  </si>
  <si>
    <t>5-10以上</t>
  </si>
  <si>
    <t>2以上</t>
  </si>
  <si>
    <t>蓝莓</t>
  </si>
  <si>
    <t>桃树</t>
  </si>
  <si>
    <t>爬山虎</t>
  </si>
  <si>
    <t>北美红杉</t>
  </si>
  <si>
    <t>云南梧桐</t>
  </si>
  <si>
    <t>青岗栎</t>
  </si>
  <si>
    <t>猴欢喜</t>
  </si>
  <si>
    <t>滇油彬</t>
  </si>
  <si>
    <t>短萼海桐</t>
  </si>
  <si>
    <t>云南山茶</t>
  </si>
  <si>
    <t>4-6</t>
  </si>
  <si>
    <t>芍药</t>
  </si>
  <si>
    <t>台湾真柏</t>
  </si>
  <si>
    <t>刚竹</t>
  </si>
  <si>
    <t>马尾松</t>
  </si>
  <si>
    <t>虞美人</t>
  </si>
  <si>
    <t>竹子</t>
  </si>
  <si>
    <t>加拿利海枣</t>
  </si>
  <si>
    <t>30-50</t>
  </si>
  <si>
    <t>常青藤</t>
  </si>
  <si>
    <t>花叶蔓长春</t>
  </si>
  <si>
    <t>银边草</t>
  </si>
  <si>
    <t>黄冠菊</t>
  </si>
  <si>
    <t>8-15</t>
  </si>
  <si>
    <t>槲栎</t>
  </si>
  <si>
    <t>刺叶高山栎</t>
  </si>
  <si>
    <t>6-13</t>
  </si>
  <si>
    <t>月季</t>
  </si>
  <si>
    <t>2-5</t>
  </si>
  <si>
    <t>山樱花</t>
  </si>
  <si>
    <t>金丝桃</t>
  </si>
  <si>
    <t>大花野茉莉</t>
  </si>
  <si>
    <t>双色茉莉</t>
  </si>
  <si>
    <t>腊光黄连</t>
  </si>
  <si>
    <t>7-8</t>
  </si>
  <si>
    <t>桔子</t>
  </si>
  <si>
    <t>罗汉松</t>
  </si>
  <si>
    <t>唐梨</t>
  </si>
  <si>
    <t>黄桃</t>
  </si>
  <si>
    <t>凤凰木</t>
  </si>
  <si>
    <t>榕树</t>
  </si>
  <si>
    <t>2-6</t>
  </si>
  <si>
    <t>2-15</t>
  </si>
  <si>
    <t>石楠</t>
  </si>
  <si>
    <t>2.5-15</t>
  </si>
  <si>
    <t>青冈</t>
  </si>
  <si>
    <t>1-2.5</t>
  </si>
  <si>
    <t>香椿</t>
  </si>
  <si>
    <t>青钱柳</t>
  </si>
  <si>
    <t>5-15</t>
  </si>
  <si>
    <t>云南桂花</t>
  </si>
  <si>
    <t>香果树</t>
  </si>
  <si>
    <t xml:space="preserve">西康玉兰
</t>
  </si>
  <si>
    <t>1万株以下</t>
  </si>
  <si>
    <t>女贞</t>
  </si>
  <si>
    <t>四季桂</t>
  </si>
  <si>
    <t>榉树</t>
  </si>
  <si>
    <t>15-25cm</t>
  </si>
  <si>
    <t>欧洲复叶槭</t>
  </si>
  <si>
    <t>滇瑞楠</t>
  </si>
  <si>
    <t>10-14cm</t>
  </si>
  <si>
    <t>10-16cm</t>
  </si>
  <si>
    <t>北美枫香</t>
  </si>
  <si>
    <t>北美红枫</t>
  </si>
  <si>
    <t>8-16cm</t>
  </si>
  <si>
    <t>白杨树</t>
  </si>
  <si>
    <t>5-7cm</t>
  </si>
  <si>
    <t>梅子树</t>
  </si>
  <si>
    <t>1-3cm</t>
  </si>
  <si>
    <t>4-6cm</t>
  </si>
  <si>
    <t>八月金桂</t>
  </si>
  <si>
    <t>鸡粟子</t>
  </si>
  <si>
    <t>4-9cm</t>
  </si>
  <si>
    <t>1-9cm</t>
  </si>
  <si>
    <t>黑松</t>
  </si>
  <si>
    <t>4-15cm</t>
  </si>
  <si>
    <t>1-18cm</t>
  </si>
  <si>
    <t>龙爪柳</t>
  </si>
  <si>
    <t>7-14cm</t>
  </si>
  <si>
    <t>4-12cm</t>
  </si>
  <si>
    <t>梨树</t>
  </si>
  <si>
    <t>9-10cm</t>
  </si>
  <si>
    <t>树莓</t>
  </si>
  <si>
    <t>2-3cm</t>
  </si>
  <si>
    <t>9-20cm</t>
  </si>
  <si>
    <t>斛栎</t>
  </si>
  <si>
    <t>毛鹃</t>
  </si>
  <si>
    <t>黄连翘</t>
  </si>
  <si>
    <t>海棠</t>
  </si>
  <si>
    <t>9-15</t>
  </si>
  <si>
    <t>龙柏</t>
  </si>
  <si>
    <t>10-14</t>
  </si>
  <si>
    <t>紫荆</t>
  </si>
  <si>
    <t>中杉杉</t>
  </si>
  <si>
    <t>18-25</t>
  </si>
  <si>
    <t>14-20</t>
  </si>
  <si>
    <t>含笑</t>
  </si>
  <si>
    <t>10-50</t>
  </si>
  <si>
    <t>枫树</t>
  </si>
  <si>
    <t>10-15</t>
  </si>
  <si>
    <t>海藻</t>
  </si>
  <si>
    <t>红枫</t>
  </si>
  <si>
    <t>桑树</t>
  </si>
  <si>
    <t>枇杷树</t>
  </si>
  <si>
    <t>玉兰</t>
  </si>
  <si>
    <t>7-15</t>
  </si>
  <si>
    <t>6-15</t>
  </si>
  <si>
    <t>4-8</t>
  </si>
  <si>
    <t>雨桐</t>
  </si>
  <si>
    <t>红花木莲</t>
  </si>
  <si>
    <t>牡丹</t>
  </si>
  <si>
    <t>5-14</t>
  </si>
  <si>
    <t>老人葵</t>
  </si>
  <si>
    <t>15-40</t>
  </si>
  <si>
    <t>6-40</t>
  </si>
  <si>
    <t>3-4</t>
  </si>
  <si>
    <t>6-30</t>
  </si>
  <si>
    <t>长梗润楠</t>
  </si>
  <si>
    <t>桢楠</t>
  </si>
  <si>
    <t>8-20</t>
  </si>
  <si>
    <t>5-20</t>
  </si>
  <si>
    <t>牛肋木</t>
  </si>
  <si>
    <t>6-10</t>
  </si>
  <si>
    <t>10-20</t>
  </si>
  <si>
    <t>黄花槐</t>
  </si>
  <si>
    <t>黑牛肋</t>
  </si>
  <si>
    <t>丛</t>
  </si>
  <si>
    <t>茶条果子</t>
  </si>
  <si>
    <t>复羽栾树</t>
  </si>
  <si>
    <t>杨树</t>
  </si>
  <si>
    <t>大青树</t>
  </si>
  <si>
    <t>15-25</t>
  </si>
  <si>
    <t>柳树</t>
  </si>
  <si>
    <t>枫香树</t>
  </si>
  <si>
    <t>酸木瓜</t>
  </si>
  <si>
    <t>山楂树</t>
  </si>
  <si>
    <t>20-28</t>
  </si>
  <si>
    <t>红千层</t>
  </si>
  <si>
    <t>4-12</t>
  </si>
  <si>
    <t>清油果</t>
  </si>
  <si>
    <t>12-16</t>
  </si>
  <si>
    <t>二乔玉兰</t>
  </si>
  <si>
    <t>7-12</t>
  </si>
  <si>
    <t>西湖海棠</t>
  </si>
  <si>
    <t>12-18</t>
  </si>
  <si>
    <t>3-6</t>
  </si>
  <si>
    <t>红叶石楠球</t>
  </si>
  <si>
    <t>2-4</t>
  </si>
  <si>
    <t>月季花墙</t>
  </si>
  <si>
    <t>8-17</t>
  </si>
  <si>
    <t>10-12</t>
  </si>
  <si>
    <t>冬青</t>
  </si>
  <si>
    <t>6-20</t>
  </si>
  <si>
    <t>金边黄杨</t>
  </si>
  <si>
    <t>千头柏</t>
  </si>
  <si>
    <t>花刺柏</t>
  </si>
  <si>
    <t>鱼尾葵</t>
  </si>
  <si>
    <t>金葵</t>
  </si>
  <si>
    <t>12-15</t>
  </si>
  <si>
    <t>树状月季</t>
  </si>
  <si>
    <t>红花檵木球</t>
  </si>
  <si>
    <t>金森女贞球</t>
  </si>
  <si>
    <t>毛月杜鹃球</t>
  </si>
  <si>
    <t>2-3</t>
  </si>
  <si>
    <t>云南松良种</t>
  </si>
  <si>
    <t>10-30</t>
  </si>
  <si>
    <t>朝阳木</t>
  </si>
  <si>
    <t>10-17</t>
  </si>
  <si>
    <t>7-11</t>
  </si>
  <si>
    <t>8-26</t>
  </si>
  <si>
    <t>丛生桂花</t>
  </si>
  <si>
    <t>幌伞枫</t>
  </si>
  <si>
    <t>8-22</t>
  </si>
  <si>
    <t>枇杷</t>
  </si>
  <si>
    <t>棕榈</t>
  </si>
  <si>
    <t>5-62</t>
  </si>
  <si>
    <t>虎刺</t>
  </si>
  <si>
    <t>23-38</t>
  </si>
  <si>
    <t>紫玉兰</t>
  </si>
  <si>
    <t>白玉兰</t>
  </si>
  <si>
    <t>12-35</t>
  </si>
  <si>
    <t>22-33</t>
  </si>
  <si>
    <t>2-26</t>
  </si>
  <si>
    <t>皂角树</t>
  </si>
  <si>
    <t>柿子树</t>
  </si>
  <si>
    <t>11-25</t>
  </si>
  <si>
    <t>杜仲</t>
  </si>
  <si>
    <t>3-32</t>
  </si>
  <si>
    <t>40-50</t>
  </si>
  <si>
    <t>天竺葵</t>
  </si>
  <si>
    <t>13-23</t>
  </si>
  <si>
    <t>6-28</t>
  </si>
  <si>
    <t>拟单木兰</t>
  </si>
  <si>
    <t>5-18</t>
  </si>
  <si>
    <t>杜英</t>
  </si>
  <si>
    <t>13-17</t>
  </si>
  <si>
    <t>樱桃树</t>
  </si>
  <si>
    <t>17-25</t>
  </si>
  <si>
    <t>3-26</t>
  </si>
  <si>
    <t>3-20</t>
  </si>
  <si>
    <t>石榴树</t>
  </si>
  <si>
    <t>马关含笑</t>
  </si>
  <si>
    <t>3-12</t>
  </si>
  <si>
    <t>海枣</t>
  </si>
  <si>
    <t>20-100</t>
  </si>
  <si>
    <t>1-2</t>
  </si>
  <si>
    <t>琴丝竹</t>
  </si>
  <si>
    <t>金合欢</t>
  </si>
  <si>
    <t>5-12</t>
  </si>
  <si>
    <t>董棕</t>
  </si>
  <si>
    <t>25-40</t>
  </si>
  <si>
    <t>柚子树</t>
  </si>
  <si>
    <t>8-29</t>
  </si>
  <si>
    <t>毛果含笑</t>
  </si>
  <si>
    <t>合欢</t>
  </si>
  <si>
    <t>杨槐树</t>
  </si>
  <si>
    <t>5­9</t>
  </si>
  <si>
    <t>8­13</t>
  </si>
  <si>
    <t>8­15</t>
  </si>
  <si>
    <t>滇鹤红樱</t>
  </si>
  <si>
    <t>10-35</t>
  </si>
  <si>
    <t>10-22</t>
  </si>
  <si>
    <t>红梅</t>
  </si>
  <si>
    <t>日本樱花</t>
  </si>
  <si>
    <t>15-45</t>
  </si>
  <si>
    <t>红叶李</t>
  </si>
  <si>
    <t>14-16</t>
  </si>
  <si>
    <t>鸡爪槭</t>
  </si>
  <si>
    <t>大叶黄杨栓</t>
  </si>
  <si>
    <t>红叶石楠栓</t>
  </si>
  <si>
    <t>大叶黄杨球</t>
  </si>
  <si>
    <t>金姬小蜡</t>
  </si>
  <si>
    <t>叶子花球</t>
  </si>
  <si>
    <t>海桐球</t>
  </si>
  <si>
    <t>瓜子黄杨球</t>
  </si>
  <si>
    <t>龟甲冬青球</t>
  </si>
  <si>
    <t>罗汉松球</t>
  </si>
  <si>
    <t>茶梅球</t>
  </si>
  <si>
    <t>花叶黄杨球</t>
  </si>
  <si>
    <t>花石榴</t>
  </si>
  <si>
    <t>黄金槐</t>
  </si>
  <si>
    <t>11-13</t>
  </si>
  <si>
    <t>18-23</t>
  </si>
  <si>
    <t>21-25</t>
  </si>
  <si>
    <t>25-50</t>
  </si>
  <si>
    <t>25-28</t>
  </si>
  <si>
    <t>油茶</t>
  </si>
  <si>
    <t>20</t>
  </si>
  <si>
    <t>10</t>
  </si>
  <si>
    <t>15</t>
  </si>
  <si>
    <t>银海藻</t>
  </si>
  <si>
    <t>球化石楠</t>
  </si>
  <si>
    <t>青香木</t>
  </si>
  <si>
    <t>0.5-2.5</t>
  </si>
  <si>
    <t>云南粗榧</t>
  </si>
  <si>
    <t>卫矛</t>
  </si>
  <si>
    <t>0.02</t>
  </si>
  <si>
    <t>8-40</t>
  </si>
  <si>
    <t>4-18</t>
  </si>
  <si>
    <r>
      <rPr>
        <sz val="10"/>
        <color theme="1"/>
        <rFont val="宋体"/>
        <charset val="134"/>
        <scheme val="minor"/>
      </rPr>
      <t>1</t>
    </r>
    <r>
      <rPr>
        <sz val="10"/>
        <color indexed="8"/>
        <rFont val="宋体"/>
        <charset val="134"/>
        <scheme val="minor"/>
      </rPr>
      <t>0-14</t>
    </r>
  </si>
  <si>
    <t>15-20</t>
  </si>
  <si>
    <t>6-25</t>
  </si>
  <si>
    <t>垂丝海棠</t>
  </si>
  <si>
    <t>青头柏</t>
  </si>
  <si>
    <t>小叶榕</t>
  </si>
  <si>
    <t>木棉</t>
  </si>
  <si>
    <t>黄杉</t>
  </si>
  <si>
    <t>野八角</t>
  </si>
  <si>
    <t>15-18</t>
  </si>
  <si>
    <t>肋力果</t>
  </si>
  <si>
    <t>16-20</t>
  </si>
  <si>
    <t>楠木</t>
  </si>
  <si>
    <t>杜鹃花</t>
  </si>
  <si>
    <t>云南茶花</t>
  </si>
  <si>
    <t>丽江云杉</t>
  </si>
  <si>
    <t>醉香含笑</t>
  </si>
  <si>
    <t>1-5</t>
  </si>
  <si>
    <t>深山含笑</t>
  </si>
  <si>
    <t>云南含笑</t>
  </si>
  <si>
    <t>厚朴</t>
  </si>
  <si>
    <t>3-10</t>
  </si>
  <si>
    <t>3-15</t>
  </si>
  <si>
    <t>云南拟单性木兰</t>
  </si>
  <si>
    <t>香叶树</t>
  </si>
  <si>
    <t>3-8</t>
  </si>
  <si>
    <t>5</t>
  </si>
  <si>
    <t>滇楠（润楠）</t>
  </si>
  <si>
    <t>肉桂</t>
  </si>
  <si>
    <t>云南樟</t>
  </si>
  <si>
    <t>木槿</t>
  </si>
  <si>
    <t>2.5-10</t>
  </si>
  <si>
    <t>蜡梅</t>
  </si>
  <si>
    <t>2.5-8</t>
  </si>
  <si>
    <t>滇池海棠（云南海棠）</t>
  </si>
  <si>
    <t>8</t>
  </si>
  <si>
    <t>云南山楂</t>
  </si>
  <si>
    <t>红果树</t>
  </si>
  <si>
    <t>3</t>
  </si>
  <si>
    <t>滇合欢</t>
  </si>
  <si>
    <t>云南紫荆</t>
  </si>
  <si>
    <t>2-8</t>
  </si>
  <si>
    <t>红花荷　</t>
  </si>
  <si>
    <t>滇杨</t>
  </si>
  <si>
    <t>复羽叶栾树</t>
  </si>
  <si>
    <t>三角槭</t>
  </si>
  <si>
    <t>杜鹃（映山红）</t>
  </si>
  <si>
    <t>牡丹花石榴</t>
  </si>
  <si>
    <t>高山松</t>
  </si>
  <si>
    <t>园林苗木</t>
  </si>
  <si>
    <t>注：1.数量区间，按100万株以上、50-100万株、10-50万株、5-10万株、1-5万株、1万株以下六个区间划分。</t>
  </si>
  <si>
    <r>
      <rPr>
        <sz val="12"/>
        <color theme="1"/>
        <rFont val="宋体"/>
        <charset val="134"/>
      </rPr>
      <t xml:space="preserve">    2.苗木生产量，按“</t>
    </r>
    <r>
      <rPr>
        <sz val="12"/>
        <color theme="1"/>
        <rFont val="宋体"/>
        <charset val="134"/>
      </rPr>
      <t>5</t>
    </r>
    <r>
      <rPr>
        <sz val="12"/>
        <color theme="1"/>
        <rFont val="宋体"/>
        <charset val="134"/>
      </rPr>
      <t>年生以上”、“</t>
    </r>
    <r>
      <rPr>
        <sz val="12"/>
        <color theme="1"/>
        <rFont val="宋体"/>
        <charset val="134"/>
      </rPr>
      <t>3-5</t>
    </r>
    <r>
      <rPr>
        <sz val="12"/>
        <color theme="1"/>
        <rFont val="宋体"/>
        <charset val="134"/>
      </rPr>
      <t>年生”、“</t>
    </r>
    <r>
      <rPr>
        <sz val="12"/>
        <color theme="1"/>
        <rFont val="宋体"/>
        <charset val="134"/>
      </rPr>
      <t>1-3</t>
    </r>
    <r>
      <rPr>
        <sz val="12"/>
        <color theme="1"/>
        <rFont val="宋体"/>
        <charset val="134"/>
      </rPr>
      <t>”年生、“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年生以下”统计。</t>
    </r>
  </si>
  <si>
    <t xml:space="preserve">    3.“5年生以上”需要列出“树种名称”、“苗木存圃量”和“苗木出圃量”和“米径信息”等，“3-5年生”、“1-3”年生、“1年生以下”只需要统计总数。</t>
  </si>
  <si>
    <t xml:space="preserve">    4.州、市汇总表请于每月20日下午18：00前，发送至923731366@qq.com邮箱。</t>
  </si>
  <si>
    <r>
      <rPr>
        <sz val="12"/>
        <color theme="1"/>
        <rFont val="宋体"/>
        <charset val="134"/>
      </rPr>
      <t xml:space="preserve">    5.请不要自行改动报表格式和计量单位</t>
    </r>
    <r>
      <rPr>
        <sz val="12"/>
        <color theme="1"/>
        <rFont val="宋体"/>
        <charset val="134"/>
      </rPr>
      <t>(</t>
    </r>
    <r>
      <rPr>
        <sz val="12"/>
        <color indexed="10"/>
        <rFont val="宋体"/>
        <charset val="134"/>
      </rPr>
      <t>单位：万株、cm</t>
    </r>
    <r>
      <rPr>
        <sz val="12"/>
        <color theme="1"/>
        <rFont val="宋体"/>
        <charset val="134"/>
      </rPr>
      <t>),</t>
    </r>
    <r>
      <rPr>
        <sz val="12"/>
        <color theme="1"/>
        <rFont val="宋体"/>
        <charset val="134"/>
      </rPr>
      <t>保留2位小数。</t>
    </r>
  </si>
  <si>
    <t>城乡绿化美化苗木生产情况统计表（2024年8月）</t>
  </si>
  <si>
    <t>100万以上</t>
  </si>
  <si>
    <t>50一100万株</t>
  </si>
  <si>
    <t>西南花楸</t>
  </si>
  <si>
    <t>李子</t>
  </si>
  <si>
    <t>苹果</t>
  </si>
  <si>
    <t>1-6</t>
  </si>
  <si>
    <t>10一50万株</t>
  </si>
  <si>
    <t>柳杉</t>
  </si>
  <si>
    <t>黄槐</t>
  </si>
  <si>
    <t>金丝楠木</t>
  </si>
  <si>
    <t>6以上</t>
  </si>
  <si>
    <t>亮金女贞</t>
  </si>
  <si>
    <t>黄杨</t>
  </si>
  <si>
    <t>3以上</t>
  </si>
  <si>
    <t>4以上</t>
  </si>
  <si>
    <t>8-18</t>
  </si>
  <si>
    <t>四季海棠</t>
  </si>
  <si>
    <t>玛格丽特</t>
  </si>
  <si>
    <t>千鸟花</t>
  </si>
  <si>
    <t>迎春</t>
  </si>
  <si>
    <t>火炬花</t>
  </si>
  <si>
    <t>胡椒木</t>
  </si>
  <si>
    <t>粉黛乱子草</t>
  </si>
  <si>
    <t>石竹</t>
  </si>
  <si>
    <t>鸢尾</t>
  </si>
  <si>
    <t>马鞭草</t>
  </si>
  <si>
    <t>樱桃</t>
  </si>
  <si>
    <t>油茶苗</t>
  </si>
  <si>
    <t>楸木</t>
  </si>
  <si>
    <t>黄莲木</t>
  </si>
  <si>
    <t>8--20</t>
  </si>
  <si>
    <t>5—10万株</t>
  </si>
  <si>
    <t>4-45</t>
  </si>
  <si>
    <t>5--15</t>
  </si>
  <si>
    <t>晚春含笑</t>
  </si>
  <si>
    <t>1-29</t>
  </si>
  <si>
    <t>槐树</t>
  </si>
  <si>
    <t>玫瑰花</t>
  </si>
  <si>
    <t>车厘子</t>
  </si>
  <si>
    <t>金叶女贞</t>
  </si>
  <si>
    <t>山桐子</t>
  </si>
  <si>
    <t>1一5万株</t>
  </si>
  <si>
    <t>10-25</t>
  </si>
  <si>
    <t>6-18</t>
  </si>
  <si>
    <t>撒金柏</t>
  </si>
  <si>
    <t>0.2-0.5</t>
  </si>
  <si>
    <t>8-16</t>
  </si>
  <si>
    <t>16-22</t>
  </si>
  <si>
    <t>8-14</t>
  </si>
  <si>
    <t>0.5-50</t>
  </si>
  <si>
    <t>蔷薇</t>
  </si>
  <si>
    <t>麦秆菊</t>
  </si>
  <si>
    <t>金鸡菊</t>
  </si>
  <si>
    <t>凤仙</t>
  </si>
  <si>
    <t>彩叶草</t>
  </si>
  <si>
    <t>石榴</t>
  </si>
  <si>
    <t>1-12</t>
  </si>
  <si>
    <t>枫塘李</t>
  </si>
  <si>
    <t>西梅</t>
  </si>
  <si>
    <t>洒金柏</t>
  </si>
  <si>
    <t>4-20</t>
  </si>
  <si>
    <t>3-18</t>
  </si>
  <si>
    <t>丁香</t>
  </si>
  <si>
    <t>2-12</t>
  </si>
  <si>
    <t>4-15</t>
  </si>
  <si>
    <t>柿子</t>
  </si>
  <si>
    <t>紫娇花</t>
  </si>
  <si>
    <t>6～10</t>
  </si>
  <si>
    <t>皂角</t>
  </si>
  <si>
    <t>10—30</t>
  </si>
  <si>
    <t>火星花</t>
  </si>
  <si>
    <t>杜樱花</t>
  </si>
  <si>
    <t>8--14</t>
  </si>
  <si>
    <t>老鸦柿</t>
  </si>
  <si>
    <t>金弹子</t>
  </si>
  <si>
    <t>真白</t>
  </si>
  <si>
    <t>棕树</t>
  </si>
  <si>
    <t>黄柏皮</t>
  </si>
  <si>
    <t>5-16</t>
  </si>
  <si>
    <t>5-38</t>
  </si>
  <si>
    <t>梅花</t>
  </si>
  <si>
    <t>红花木棉</t>
  </si>
  <si>
    <t>7-20</t>
  </si>
  <si>
    <t>2-10</t>
  </si>
  <si>
    <t>五角枫</t>
  </si>
  <si>
    <t>9-18</t>
  </si>
  <si>
    <t>树桩月季</t>
  </si>
  <si>
    <t>山楂</t>
  </si>
  <si>
    <t>美人梅</t>
  </si>
  <si>
    <t>西府海棠</t>
  </si>
  <si>
    <t>拟单性木兰</t>
  </si>
  <si>
    <t>榧木</t>
  </si>
  <si>
    <t>红叶杨</t>
  </si>
  <si>
    <t>20-30</t>
  </si>
  <si>
    <t>柿树</t>
  </si>
  <si>
    <t>鸡冠刺桐</t>
  </si>
  <si>
    <t>10-18</t>
  </si>
  <si>
    <t>枣树</t>
  </si>
  <si>
    <t>中山杉</t>
  </si>
  <si>
    <t>黄栌</t>
  </si>
  <si>
    <t>木芙蓉</t>
  </si>
  <si>
    <t>腊梅</t>
  </si>
  <si>
    <t>新西兰麻</t>
  </si>
  <si>
    <t>枸骨</t>
  </si>
  <si>
    <t>墨西哥柏</t>
  </si>
  <si>
    <t>孔雀松</t>
  </si>
  <si>
    <t>银木荷</t>
  </si>
  <si>
    <t>铁梨木</t>
  </si>
  <si>
    <t>法桐</t>
  </si>
  <si>
    <t>绣球花</t>
  </si>
  <si>
    <t>矾根</t>
  </si>
  <si>
    <t>过路黄</t>
  </si>
  <si>
    <t>火焰狼尾草</t>
  </si>
  <si>
    <t>佛甲草</t>
  </si>
  <si>
    <t>吊兰</t>
  </si>
  <si>
    <t>荚蒾</t>
  </si>
  <si>
    <t>翠芦莉</t>
  </si>
  <si>
    <t>蓝羊茅</t>
  </si>
  <si>
    <t>马蹄莲</t>
  </si>
  <si>
    <t>蓝雪花</t>
  </si>
  <si>
    <t>杏子</t>
  </si>
  <si>
    <t>4-16</t>
  </si>
  <si>
    <t>小叶黄杨球</t>
  </si>
  <si>
    <t>刺梨</t>
  </si>
  <si>
    <t>无花果</t>
  </si>
  <si>
    <t>多果槭</t>
  </si>
  <si>
    <t>马褂木</t>
  </si>
  <si>
    <t>北美海棠</t>
  </si>
  <si>
    <t>榆树</t>
  </si>
  <si>
    <t>无患子</t>
  </si>
  <si>
    <t>小叶女贞球</t>
  </si>
  <si>
    <t>日本晚樱</t>
  </si>
  <si>
    <t>火棘球</t>
  </si>
  <si>
    <t>牛筋条</t>
  </si>
  <si>
    <t>2-3（冠幅）</t>
  </si>
  <si>
    <t>6-14</t>
  </si>
  <si>
    <t>黄花木莲</t>
  </si>
  <si>
    <t>100-200</t>
  </si>
  <si>
    <t>山荔枝</t>
  </si>
  <si>
    <t>6一12</t>
  </si>
  <si>
    <t>茘枝树</t>
  </si>
  <si>
    <t>8—10</t>
  </si>
  <si>
    <t>九层皮</t>
  </si>
  <si>
    <t>10—15</t>
  </si>
  <si>
    <t>金丝榔</t>
  </si>
  <si>
    <t>金丝海棠</t>
  </si>
  <si>
    <t>10～25</t>
  </si>
  <si>
    <t>滇红花木莲</t>
  </si>
  <si>
    <t>10--20</t>
  </si>
  <si>
    <t>丹桂</t>
  </si>
  <si>
    <t>6～12</t>
  </si>
  <si>
    <t>台湾牡丹樱</t>
  </si>
  <si>
    <t>擅自</t>
  </si>
  <si>
    <t>大樱桃</t>
  </si>
  <si>
    <t>紫叶碧桃</t>
  </si>
  <si>
    <t>朱砂玉兰</t>
  </si>
  <si>
    <t>大树杨梅</t>
  </si>
  <si>
    <t>金边黄杨球</t>
  </si>
  <si>
    <t>桢木南</t>
  </si>
  <si>
    <t>松树</t>
  </si>
  <si>
    <t>映山红</t>
  </si>
  <si>
    <t>青枫</t>
  </si>
  <si>
    <t>牛黄楠</t>
  </si>
  <si>
    <t>野茉莉</t>
  </si>
  <si>
    <t>野鸦椿</t>
  </si>
  <si>
    <t>北美红松</t>
  </si>
  <si>
    <t>山茶</t>
  </si>
  <si>
    <t>注：1.数量区间，按100万株以上、50一100万株、10一50万株、5一10万株、1一5万株、1万株以下六个区间划分。</t>
  </si>
  <si>
    <t xml:space="preserve">    2.苗木生产量，按“5年生以上”、“3一5年生”、“1一3”年生、“1年生以下”统计。</t>
  </si>
  <si>
    <t xml:space="preserve">    3.“5年生以上”需要列出“树种名称”、“苗木存圃量”和“米径信息”，“3一5年生”、“1一3”年生、“1年生以下”只需要统计总数。</t>
  </si>
  <si>
    <r>
      <rPr>
        <sz val="12"/>
        <rFont val="宋体"/>
        <charset val="134"/>
        <scheme val="minor"/>
      </rPr>
      <t xml:space="preserve">    5.请不要自行改动报表格式和计量单位(</t>
    </r>
    <r>
      <rPr>
        <sz val="12"/>
        <rFont val="宋体"/>
        <charset val="134"/>
      </rPr>
      <t>单位：万株、cm</t>
    </r>
    <r>
      <rPr>
        <sz val="12"/>
        <rFont val="宋体"/>
        <charset val="134"/>
        <scheme val="minor"/>
      </rPr>
      <t>),保留2位小数。</t>
    </r>
  </si>
  <si>
    <t>玉溪市城乡绿化美化苗木生产情况统计表（2024年8月）</t>
  </si>
  <si>
    <t>芒果</t>
  </si>
  <si>
    <t>0.5-20</t>
  </si>
  <si>
    <t>50-100万株</t>
  </si>
  <si>
    <t>0.2（地径）</t>
  </si>
  <si>
    <t>10-50万株</t>
  </si>
  <si>
    <t>小杍樱桃</t>
  </si>
  <si>
    <t>2-3（地径）</t>
  </si>
  <si>
    <t>1-2（地径）</t>
  </si>
  <si>
    <t>6-35</t>
  </si>
  <si>
    <t>麻栎树</t>
  </si>
  <si>
    <t>3-30</t>
  </si>
  <si>
    <t>软籽石榴</t>
  </si>
  <si>
    <t>乳油木</t>
  </si>
  <si>
    <t>8—12</t>
  </si>
  <si>
    <t>西印度醋栗</t>
  </si>
  <si>
    <t>15以上</t>
  </si>
  <si>
    <t>5-8cm</t>
  </si>
  <si>
    <t>八角树</t>
  </si>
  <si>
    <t>5-25</t>
  </si>
  <si>
    <t>大于10cm</t>
  </si>
  <si>
    <t>桉树</t>
  </si>
  <si>
    <t>神黄豆</t>
  </si>
  <si>
    <t>大于11cm</t>
  </si>
  <si>
    <t>云南柳</t>
  </si>
  <si>
    <t>中东海藻</t>
  </si>
  <si>
    <t>35-50</t>
  </si>
  <si>
    <t>余甘子</t>
  </si>
  <si>
    <t>山茶花</t>
  </si>
  <si>
    <t>木荚红豆</t>
  </si>
  <si>
    <t>板粟</t>
  </si>
  <si>
    <t>翠柏</t>
  </si>
  <si>
    <t>60-80</t>
  </si>
  <si>
    <t>7-35</t>
  </si>
  <si>
    <t>8-30</t>
  </si>
  <si>
    <t>4-10</t>
  </si>
  <si>
    <t>云南卫茅</t>
  </si>
  <si>
    <t>鬼柳树</t>
  </si>
  <si>
    <t>高山榕</t>
  </si>
  <si>
    <t>假槟榄</t>
  </si>
  <si>
    <t>叶子花</t>
  </si>
  <si>
    <t>黄花风铃木</t>
  </si>
  <si>
    <t>红椿</t>
  </si>
  <si>
    <t>毛桃</t>
  </si>
  <si>
    <t>蓑衣龙</t>
  </si>
  <si>
    <t>10-20cm</t>
  </si>
  <si>
    <t>羊蹄甲</t>
  </si>
  <si>
    <t>攀枝花</t>
  </si>
  <si>
    <t>黄葛榕</t>
  </si>
  <si>
    <t>海南黄花梨</t>
  </si>
  <si>
    <t>大于5cm</t>
  </si>
  <si>
    <t>大叶榕</t>
  </si>
  <si>
    <t>大于6cm</t>
  </si>
  <si>
    <t>桃花心木</t>
  </si>
  <si>
    <t>小叶榄仁</t>
  </si>
  <si>
    <t>灯台树</t>
  </si>
  <si>
    <t>江南岭海藻</t>
  </si>
  <si>
    <t>35-40</t>
  </si>
  <si>
    <t>厚皮香</t>
  </si>
  <si>
    <t>垂榕</t>
  </si>
  <si>
    <t>大富贵</t>
  </si>
  <si>
    <t>梁王茶</t>
  </si>
  <si>
    <t>10-15cm</t>
  </si>
  <si>
    <t>发财树</t>
  </si>
  <si>
    <t>粉花羊蹄甲</t>
  </si>
  <si>
    <t>核桃树</t>
  </si>
  <si>
    <t>桂花结(金桂)</t>
  </si>
  <si>
    <t>大于8cm</t>
  </si>
  <si>
    <t>酸角</t>
  </si>
  <si>
    <t>总状花羊蹄甲</t>
  </si>
  <si>
    <t>3-5（地径）</t>
  </si>
  <si>
    <t>长叶罗汉松</t>
  </si>
  <si>
    <t>重阳木</t>
  </si>
  <si>
    <t>7-25</t>
  </si>
  <si>
    <t>2-5cm</t>
  </si>
  <si>
    <t>白牛筋</t>
  </si>
  <si>
    <t>3-5cm</t>
  </si>
  <si>
    <t>菩提</t>
  </si>
  <si>
    <t>乌旧</t>
  </si>
  <si>
    <t>香木莲</t>
  </si>
  <si>
    <t>40-80</t>
  </si>
  <si>
    <t>牛金条</t>
  </si>
  <si>
    <t>七叶树</t>
  </si>
  <si>
    <t>紫藤</t>
  </si>
  <si>
    <t>尖叶木樨榄</t>
  </si>
  <si>
    <t>10-30cm</t>
  </si>
  <si>
    <t>顶果木</t>
  </si>
  <si>
    <t>台湾马桑</t>
  </si>
  <si>
    <t>西府海堂</t>
  </si>
  <si>
    <t>草果</t>
  </si>
  <si>
    <t>红椿木</t>
  </si>
  <si>
    <t>马桑</t>
  </si>
  <si>
    <t>沙罗树</t>
  </si>
  <si>
    <t>橡皮树</t>
  </si>
  <si>
    <t>大杨梅</t>
  </si>
  <si>
    <t>昭通市市城乡绿化美化苗木生产情况统计表（2024年8月）</t>
  </si>
  <si>
    <r>
      <rPr>
        <sz val="9"/>
        <rFont val="宋体"/>
        <charset val="134"/>
      </rPr>
      <t>单位：万株、</t>
    </r>
    <r>
      <rPr>
        <sz val="11"/>
        <rFont val="宋体"/>
        <charset val="134"/>
      </rPr>
      <t>cm</t>
    </r>
  </si>
  <si>
    <t xml:space="preserve">3-5年生  </t>
  </si>
  <si>
    <t>1-3年生以下</t>
  </si>
  <si>
    <t xml:space="preserve"> 苗木存圃量</t>
  </si>
  <si>
    <t>4-20cm</t>
  </si>
  <si>
    <t>4－7cm</t>
  </si>
  <si>
    <t>3-6cm</t>
  </si>
  <si>
    <t>4cm以上</t>
  </si>
  <si>
    <t>4－10cm</t>
  </si>
  <si>
    <t>4－6cm</t>
  </si>
  <si>
    <t>1—5万株</t>
  </si>
  <si>
    <t>3-7</t>
  </si>
  <si>
    <r>
      <rPr>
        <sz val="10"/>
        <color rgb="FF000000"/>
        <rFont val="宋体"/>
        <charset val="134"/>
        <scheme val="minor"/>
      </rPr>
      <t>5cm</t>
    </r>
    <r>
      <rPr>
        <sz val="10"/>
        <rFont val="宋体"/>
        <charset val="134"/>
        <scheme val="minor"/>
      </rPr>
      <t>以上</t>
    </r>
  </si>
  <si>
    <t>3－6cm</t>
  </si>
  <si>
    <t>3－8cm</t>
  </si>
  <si>
    <t>碧桃</t>
  </si>
  <si>
    <t>落羽杉</t>
  </si>
  <si>
    <t>10-16</t>
  </si>
  <si>
    <t>9cm以上</t>
  </si>
  <si>
    <t>6.0以上</t>
  </si>
  <si>
    <t>黄葛树</t>
  </si>
  <si>
    <t>万年青</t>
  </si>
  <si>
    <t>6－8cm以上</t>
  </si>
  <si>
    <t>珙桐</t>
  </si>
  <si>
    <t>丽江市城乡绿化美化苗木生产情况统计表（2024年8月）</t>
  </si>
  <si>
    <t>填报单位：丽江市林业和草原局                 审核：</t>
  </si>
  <si>
    <t>郭华山</t>
  </si>
  <si>
    <t>分管领导：</t>
  </si>
  <si>
    <t>黄新平</t>
  </si>
  <si>
    <t xml:space="preserve">             填报人：陈富美</t>
  </si>
  <si>
    <t>联系电话：0888-5111255</t>
  </si>
  <si>
    <t xml:space="preserve">3-5年生   </t>
  </si>
  <si>
    <t xml:space="preserve">1-3年生  </t>
  </si>
  <si>
    <t>树种 名称</t>
  </si>
  <si>
    <t>50-100万</t>
  </si>
  <si>
    <t>山柿</t>
  </si>
  <si>
    <t>10-50万</t>
  </si>
  <si>
    <t>干香柏</t>
  </si>
  <si>
    <t>≥1.8</t>
  </si>
  <si>
    <t>2.5-5.5</t>
  </si>
  <si>
    <t>≥2</t>
  </si>
  <si>
    <t>5-10万</t>
  </si>
  <si>
    <t>≥5</t>
  </si>
  <si>
    <t>≥3</t>
  </si>
  <si>
    <t>山黄麻</t>
  </si>
  <si>
    <t>榧树</t>
  </si>
  <si>
    <t>2</t>
  </si>
  <si>
    <t>荀子</t>
  </si>
  <si>
    <t>≥4</t>
  </si>
  <si>
    <t>圣诞</t>
  </si>
  <si>
    <t>滇柏</t>
  </si>
  <si>
    <t>5-7</t>
  </si>
  <si>
    <t>高杆月季</t>
  </si>
  <si>
    <t>1万以下</t>
  </si>
  <si>
    <t>≥6</t>
  </si>
  <si>
    <t>红灯笼</t>
  </si>
  <si>
    <t>一品红</t>
  </si>
  <si>
    <t>普洱市城乡绿化美化苗木生产情况统计表（2024年8月）</t>
  </si>
  <si>
    <t>填表单位：普洱市林业和草原局</t>
  </si>
  <si>
    <t>填表人：李光进</t>
  </si>
  <si>
    <t>电话：0879—2122761</t>
  </si>
  <si>
    <t>单位：万株、cm、元</t>
  </si>
  <si>
    <t>思茅松</t>
  </si>
  <si>
    <t>晚熟芒果</t>
  </si>
  <si>
    <t>4—6</t>
  </si>
  <si>
    <t>牛油果</t>
  </si>
  <si>
    <t>甜橄榄</t>
  </si>
  <si>
    <t>茶</t>
  </si>
  <si>
    <t>2—4</t>
  </si>
  <si>
    <t>澳洲坚果</t>
  </si>
  <si>
    <t>50—100万株</t>
  </si>
  <si>
    <t>咖啡</t>
  </si>
  <si>
    <t>其它树种</t>
  </si>
  <si>
    <t>2—10</t>
  </si>
  <si>
    <t>6—12</t>
  </si>
  <si>
    <t>10—50万株</t>
  </si>
  <si>
    <t>10—12</t>
  </si>
  <si>
    <t>10—14</t>
  </si>
  <si>
    <t xml:space="preserve">火焰木 </t>
  </si>
  <si>
    <t>鸡蛋花</t>
  </si>
  <si>
    <t>6—8</t>
  </si>
  <si>
    <t xml:space="preserve">   银杏</t>
  </si>
  <si>
    <t>4—8</t>
  </si>
  <si>
    <t>小叶紫薇</t>
  </si>
  <si>
    <t>扶桑</t>
  </si>
  <si>
    <t>6—10</t>
  </si>
  <si>
    <t xml:space="preserve"> 8—12</t>
  </si>
  <si>
    <t>龙血树</t>
  </si>
  <si>
    <t>14—20</t>
  </si>
  <si>
    <t>紫荆花</t>
  </si>
  <si>
    <t xml:space="preserve"> 黄连翘</t>
  </si>
  <si>
    <t>紫牡丹</t>
  </si>
  <si>
    <t>美蕊花</t>
  </si>
  <si>
    <t>南洋杉</t>
  </si>
  <si>
    <t>沉香</t>
  </si>
  <si>
    <t>朱蕉</t>
  </si>
  <si>
    <t>多依</t>
  </si>
  <si>
    <t>八角</t>
  </si>
  <si>
    <t>印度紫檀</t>
  </si>
  <si>
    <t>粉花山扁豆</t>
  </si>
  <si>
    <t>西楠桦</t>
  </si>
  <si>
    <t>凤仙花</t>
  </si>
  <si>
    <t>茉莉</t>
  </si>
  <si>
    <t xml:space="preserve">大花紫薇 </t>
  </si>
  <si>
    <t>红背桂</t>
  </si>
  <si>
    <t>紫金竹</t>
  </si>
  <si>
    <t>鸭掌木</t>
  </si>
  <si>
    <t>三年芒果</t>
  </si>
  <si>
    <t>小红桑</t>
  </si>
  <si>
    <t>铁刀木</t>
  </si>
  <si>
    <t>腊肠树</t>
  </si>
  <si>
    <t>迎春花</t>
  </si>
  <si>
    <t>合果木</t>
  </si>
  <si>
    <t>美人蕉</t>
  </si>
  <si>
    <t>木兰</t>
  </si>
  <si>
    <t>铁力木</t>
  </si>
  <si>
    <t>柚子</t>
  </si>
  <si>
    <t>桃子</t>
  </si>
  <si>
    <t>2—6</t>
  </si>
  <si>
    <t>梨</t>
  </si>
  <si>
    <t>竹柏</t>
  </si>
  <si>
    <t>三丫果</t>
  </si>
  <si>
    <t>四数木</t>
  </si>
  <si>
    <t>荔枝</t>
  </si>
  <si>
    <t>菩提树</t>
  </si>
  <si>
    <t>8—14</t>
  </si>
  <si>
    <t>红车</t>
  </si>
  <si>
    <t>紫花绿莉</t>
  </si>
  <si>
    <t>春羽</t>
  </si>
  <si>
    <t>黄金榕球</t>
  </si>
  <si>
    <t>木姜子</t>
  </si>
  <si>
    <t>海棠花</t>
  </si>
  <si>
    <t>太阳花</t>
  </si>
  <si>
    <t>假苹婆</t>
  </si>
  <si>
    <t>天干果</t>
  </si>
  <si>
    <t>黄金菊</t>
  </si>
  <si>
    <t>红花枫铃木</t>
  </si>
  <si>
    <t>石兰</t>
  </si>
  <si>
    <t>雄黄豆</t>
  </si>
  <si>
    <t>甜樱桃</t>
  </si>
  <si>
    <t>柑桔</t>
  </si>
  <si>
    <t>九里香</t>
  </si>
  <si>
    <t>12—14</t>
  </si>
  <si>
    <t>无忧花</t>
  </si>
  <si>
    <t>金边吊兰</t>
  </si>
  <si>
    <t>花叶连翘</t>
  </si>
  <si>
    <t>思茅玉兰</t>
  </si>
  <si>
    <t>菠萝蜜</t>
  </si>
  <si>
    <t>乌墨</t>
  </si>
  <si>
    <t>龙丫花</t>
  </si>
  <si>
    <t>华盖木</t>
  </si>
  <si>
    <t>观光木</t>
  </si>
  <si>
    <t>虎刺梅</t>
  </si>
  <si>
    <t>龙眼</t>
  </si>
  <si>
    <t>干天果</t>
  </si>
  <si>
    <t>沃柑</t>
  </si>
  <si>
    <t>红花荷</t>
  </si>
  <si>
    <t>8－12</t>
  </si>
  <si>
    <t>黄心夜合</t>
  </si>
  <si>
    <t>红木</t>
  </si>
  <si>
    <t>硬枝黄婵</t>
  </si>
  <si>
    <t>秋枫</t>
  </si>
  <si>
    <t>柠檬</t>
  </si>
  <si>
    <t>嘉宝果</t>
  </si>
  <si>
    <t>假槟榔</t>
  </si>
  <si>
    <t>12—18</t>
  </si>
  <si>
    <t>牵牛花</t>
  </si>
  <si>
    <t>五丫桠果</t>
  </si>
  <si>
    <t>四棱葡萄</t>
  </si>
  <si>
    <t>紫椿</t>
  </si>
  <si>
    <t>格木</t>
  </si>
  <si>
    <t>大果木莲</t>
  </si>
  <si>
    <t>大叶木莲</t>
  </si>
  <si>
    <t>金叶含笑</t>
  </si>
  <si>
    <t>砂糖橘</t>
  </si>
  <si>
    <t>脆柿</t>
  </si>
  <si>
    <t>滇南风吹楠</t>
  </si>
  <si>
    <t>琴叶风吹楠</t>
  </si>
  <si>
    <t>落叶三角枫</t>
  </si>
  <si>
    <t>昆明海桐</t>
  </si>
  <si>
    <t>蒲  葵</t>
  </si>
  <si>
    <t>五色梅</t>
  </si>
  <si>
    <t>雷竹</t>
  </si>
  <si>
    <t>望天树</t>
  </si>
  <si>
    <t>伯乐树</t>
  </si>
  <si>
    <t>连香树</t>
  </si>
  <si>
    <t>版纳黑檀</t>
  </si>
  <si>
    <t>蒜头果</t>
  </si>
  <si>
    <t>鹅掌楸</t>
  </si>
  <si>
    <t>甜橙</t>
  </si>
  <si>
    <t>火烧花</t>
  </si>
  <si>
    <t>大树花生</t>
  </si>
  <si>
    <t>风铃木</t>
  </si>
  <si>
    <t>散尾葵</t>
  </si>
  <si>
    <t>旅人蕉</t>
  </si>
  <si>
    <t>紫花萝莉</t>
  </si>
  <si>
    <t>木瓜</t>
  </si>
  <si>
    <t>山竹</t>
  </si>
  <si>
    <t>闽基子</t>
  </si>
  <si>
    <t>印度辣木</t>
  </si>
  <si>
    <t>凤尾葵</t>
  </si>
  <si>
    <t>万年麻</t>
  </si>
  <si>
    <t>铁冬青</t>
  </si>
  <si>
    <t>云南冬青</t>
  </si>
  <si>
    <t>海船</t>
  </si>
  <si>
    <t>黑金刚莲雾</t>
  </si>
  <si>
    <t>蜜糖花</t>
  </si>
  <si>
    <t>缅桂</t>
  </si>
  <si>
    <t>苏铁</t>
  </si>
  <si>
    <t>变叶木</t>
  </si>
  <si>
    <t>凤尾竹</t>
  </si>
  <si>
    <t>四季山茶</t>
  </si>
  <si>
    <t>甜龙竹</t>
  </si>
  <si>
    <t>龟背竹</t>
  </si>
  <si>
    <t>剑兰</t>
  </si>
  <si>
    <t>5－8</t>
  </si>
  <si>
    <t>路  斗</t>
  </si>
  <si>
    <t>富贵竹</t>
  </si>
  <si>
    <t>棕  竹</t>
  </si>
  <si>
    <t>紫蝉</t>
  </si>
  <si>
    <t>葫芦花瓶</t>
  </si>
  <si>
    <t>富贵树</t>
  </si>
  <si>
    <t>嘎哩啰</t>
  </si>
  <si>
    <t>冬红</t>
  </si>
  <si>
    <t>金凤花</t>
  </si>
  <si>
    <t>榔  榆</t>
  </si>
  <si>
    <t>龙骨葵</t>
  </si>
  <si>
    <t>金叶连翘</t>
  </si>
  <si>
    <t>针葵</t>
  </si>
  <si>
    <t>十大功劳</t>
  </si>
  <si>
    <t>黄婵球</t>
  </si>
  <si>
    <t>黄千层</t>
  </si>
  <si>
    <t>常绿三角枫</t>
  </si>
  <si>
    <t>木奶果</t>
  </si>
  <si>
    <t>七彩红竹</t>
  </si>
  <si>
    <t>本月全市共新增苗木4.0万株，出圃1146.76万株，存圃4034.78万株</t>
  </si>
  <si>
    <t>保山市城乡绿化美化苗木生产情况统计表（2024年8月）</t>
  </si>
  <si>
    <t>甜柿</t>
  </si>
  <si>
    <t>其他树种</t>
  </si>
  <si>
    <t>南亚含笑</t>
  </si>
  <si>
    <t>马樱花</t>
  </si>
  <si>
    <t>临沧市城乡绿化美化苗木生产情况统计表（2024年8月）</t>
  </si>
  <si>
    <t>填报单位：临沧市林业和草原局</t>
  </si>
  <si>
    <t>审核人：查天伟</t>
  </si>
  <si>
    <t>填报人：段晖</t>
  </si>
  <si>
    <t>电话：2161539</t>
  </si>
  <si>
    <t>总计</t>
  </si>
  <si>
    <t>红花油茶</t>
  </si>
  <si>
    <t>滇黄精</t>
  </si>
  <si>
    <t>其他花卉</t>
  </si>
  <si>
    <t>大叶茶</t>
  </si>
  <si>
    <t>野山茶</t>
  </si>
  <si>
    <t>6-7</t>
  </si>
  <si>
    <t>12-30</t>
  </si>
  <si>
    <t>火焰木</t>
  </si>
  <si>
    <t>大白花</t>
  </si>
  <si>
    <t>灯台木</t>
  </si>
  <si>
    <t>傣王柚</t>
  </si>
  <si>
    <t>沃柑橘</t>
  </si>
  <si>
    <t>紫花芦莉</t>
  </si>
  <si>
    <t>长春花</t>
  </si>
  <si>
    <t>腊肠花</t>
  </si>
  <si>
    <t>茶花杜鹃</t>
  </si>
  <si>
    <t>橘子</t>
  </si>
  <si>
    <t>诃子</t>
  </si>
  <si>
    <t>黄果</t>
  </si>
  <si>
    <t>紫蕉</t>
  </si>
  <si>
    <t>美蕊心</t>
  </si>
  <si>
    <t>陈香</t>
  </si>
  <si>
    <t>黑三七</t>
  </si>
  <si>
    <t>红酸枝</t>
  </si>
  <si>
    <t>美登木</t>
  </si>
  <si>
    <t>重楼</t>
  </si>
  <si>
    <t>姑娘果</t>
  </si>
  <si>
    <t>半边莲</t>
  </si>
  <si>
    <t>滇橄榄</t>
  </si>
  <si>
    <t>柳叶榕</t>
  </si>
  <si>
    <t>罗汉竹</t>
  </si>
  <si>
    <t>水果</t>
  </si>
  <si>
    <t>风仙花</t>
  </si>
  <si>
    <t>连翘</t>
  </si>
  <si>
    <t>比利时杜鹃</t>
  </si>
  <si>
    <t>汉宫秋</t>
  </si>
  <si>
    <t>大树番茄</t>
  </si>
  <si>
    <t>李树</t>
  </si>
  <si>
    <t>虾子花</t>
  </si>
  <si>
    <t>弯心果</t>
  </si>
  <si>
    <t>冬梨</t>
  </si>
  <si>
    <t>大叶扶桑</t>
  </si>
  <si>
    <t>岭罗麦</t>
  </si>
  <si>
    <t>木棉树</t>
  </si>
  <si>
    <t>血苋花</t>
  </si>
  <si>
    <t>水橄榄</t>
  </si>
  <si>
    <t>毛杜鹃</t>
  </si>
  <si>
    <t>风吹楠</t>
  </si>
  <si>
    <t>松雪梅</t>
  </si>
  <si>
    <t>三棱栎</t>
  </si>
  <si>
    <t>楚雄州城乡绿化美化苗木生产情况统计表（2024年8月）</t>
  </si>
  <si>
    <t>3.1cm以上</t>
  </si>
  <si>
    <t>印度黄檀</t>
  </si>
  <si>
    <t>绿毛球</t>
  </si>
  <si>
    <t>6.1cm以上</t>
  </si>
  <si>
    <t>红掌</t>
  </si>
  <si>
    <t>北美冬青</t>
  </si>
  <si>
    <t>人参果</t>
  </si>
  <si>
    <t>蝴蝶兰</t>
  </si>
  <si>
    <t>香橼</t>
  </si>
  <si>
    <t>甜菜树</t>
  </si>
  <si>
    <t>葡萄</t>
  </si>
  <si>
    <t>南岭黄檀</t>
  </si>
  <si>
    <t>苦刺</t>
  </si>
  <si>
    <t>红花刺桐</t>
  </si>
  <si>
    <t>柑橘</t>
  </si>
  <si>
    <t>凤梨释迦</t>
  </si>
  <si>
    <t>柏木</t>
  </si>
  <si>
    <t>薄壳山核桃</t>
  </si>
  <si>
    <t>百子莲</t>
  </si>
  <si>
    <t>青冈栎</t>
  </si>
  <si>
    <t>黄檀</t>
  </si>
  <si>
    <t>橄榄</t>
  </si>
  <si>
    <t>大叶相思</t>
  </si>
  <si>
    <t>大青枣</t>
  </si>
  <si>
    <t>常春藤</t>
  </si>
  <si>
    <t>状元红</t>
  </si>
  <si>
    <t>云南红梨</t>
  </si>
  <si>
    <t>半边红李子</t>
  </si>
  <si>
    <t>杏树</t>
  </si>
  <si>
    <t>乌桕</t>
  </si>
  <si>
    <t>圣诞树</t>
  </si>
  <si>
    <t>牛肋巴</t>
  </si>
  <si>
    <t>木荷</t>
  </si>
  <si>
    <t>美丽异木棉</t>
  </si>
  <si>
    <t>玫瑰</t>
  </si>
  <si>
    <t>梅子</t>
  </si>
  <si>
    <t>降香黄檀</t>
  </si>
  <si>
    <t>冬桃</t>
  </si>
  <si>
    <t>八月桂</t>
  </si>
  <si>
    <t>澳洲茶树</t>
  </si>
  <si>
    <t>棕榈树</t>
  </si>
  <si>
    <t>樟木</t>
  </si>
  <si>
    <t>早桃</t>
  </si>
  <si>
    <t>云南杜鹃</t>
  </si>
  <si>
    <t>野生桂花</t>
  </si>
  <si>
    <t>羊屎果</t>
  </si>
  <si>
    <t>香油果</t>
  </si>
  <si>
    <t>五彩梅</t>
  </si>
  <si>
    <t>女贞球</t>
  </si>
  <si>
    <t>木梨</t>
  </si>
  <si>
    <t>玫瑰李子</t>
  </si>
  <si>
    <t>哀牢山含笑</t>
  </si>
  <si>
    <t>红河州城乡绿化美化苗木生产情况统计表（2024年8月）</t>
  </si>
  <si>
    <t>茶叶</t>
  </si>
  <si>
    <t>……</t>
  </si>
  <si>
    <t>美女樱</t>
  </si>
  <si>
    <t>肾蕨</t>
  </si>
  <si>
    <t>紫柳</t>
  </si>
  <si>
    <t>6--15</t>
  </si>
  <si>
    <t>墨柏</t>
  </si>
  <si>
    <t>大叶种</t>
  </si>
  <si>
    <t>鲁沙梨</t>
  </si>
  <si>
    <t>冷饭团</t>
  </si>
  <si>
    <t>四季香椿</t>
  </si>
  <si>
    <t>黄花梨</t>
  </si>
  <si>
    <t>加勒比松</t>
  </si>
  <si>
    <t>6—20</t>
  </si>
  <si>
    <t>10--15</t>
  </si>
  <si>
    <t>15--30</t>
  </si>
  <si>
    <t>麻楝</t>
  </si>
  <si>
    <t>4--12</t>
  </si>
  <si>
    <t>7--15</t>
  </si>
  <si>
    <t>5—10</t>
  </si>
  <si>
    <t>兰花楹</t>
  </si>
  <si>
    <t>6—15</t>
  </si>
  <si>
    <t>3--12</t>
  </si>
  <si>
    <t>5--10</t>
  </si>
  <si>
    <t>5--12</t>
  </si>
  <si>
    <t>15—20</t>
  </si>
  <si>
    <t>6--10</t>
  </si>
  <si>
    <t>8--25</t>
  </si>
  <si>
    <t>黄花风玲木</t>
  </si>
  <si>
    <t>花旗木</t>
  </si>
  <si>
    <t>凤凰树</t>
  </si>
  <si>
    <t>5--20</t>
  </si>
  <si>
    <t>4</t>
  </si>
  <si>
    <t>5—20</t>
  </si>
  <si>
    <t>5—6</t>
  </si>
  <si>
    <t>风铃木-紫</t>
  </si>
  <si>
    <t>风铃木-黄</t>
  </si>
  <si>
    <t>亮叶木莲</t>
  </si>
  <si>
    <t>8--30</t>
  </si>
  <si>
    <t>马关木莲</t>
  </si>
  <si>
    <t>8--16</t>
  </si>
  <si>
    <t>马蹄荷</t>
  </si>
  <si>
    <t>5--18</t>
  </si>
  <si>
    <t>毛果木莲</t>
  </si>
  <si>
    <t>8--12</t>
  </si>
  <si>
    <t>柏乐树</t>
  </si>
  <si>
    <t>6--8</t>
  </si>
  <si>
    <t>15--20</t>
  </si>
  <si>
    <t>6--12</t>
  </si>
  <si>
    <t>红河榕</t>
  </si>
  <si>
    <t>红花深山含笑</t>
  </si>
  <si>
    <t>高大含笑</t>
  </si>
  <si>
    <t>鸡毛松</t>
  </si>
  <si>
    <t>3--30</t>
  </si>
  <si>
    <t>火 焰 树</t>
  </si>
  <si>
    <t>加纳利海枣</t>
  </si>
  <si>
    <t>20—50</t>
  </si>
  <si>
    <t>秋风</t>
  </si>
  <si>
    <t>7--12</t>
  </si>
  <si>
    <t>8--10</t>
  </si>
  <si>
    <t>丛生紫薇</t>
  </si>
  <si>
    <t>大腹木棉</t>
  </si>
  <si>
    <t>云南七叶树</t>
  </si>
  <si>
    <t>3--8</t>
  </si>
  <si>
    <t>中华桫椤</t>
  </si>
  <si>
    <t>150--200</t>
  </si>
  <si>
    <t>竹叶柏</t>
  </si>
  <si>
    <t>其它</t>
  </si>
  <si>
    <t>其他</t>
  </si>
  <si>
    <t>木樨榄</t>
  </si>
  <si>
    <t>3--10</t>
  </si>
  <si>
    <t>迪庆州城乡绿化美化苗木生产情况统计表（2024年8月）</t>
  </si>
  <si>
    <t>苗木产量</t>
  </si>
  <si>
    <t>0.3以上</t>
  </si>
  <si>
    <t>0.4以上</t>
  </si>
  <si>
    <t>0.5以上</t>
  </si>
  <si>
    <t>1.5以上</t>
  </si>
  <si>
    <t>红桦</t>
  </si>
  <si>
    <t>光核桃</t>
  </si>
  <si>
    <t>青刺果</t>
  </si>
  <si>
    <t>云南榧木</t>
  </si>
  <si>
    <t>＞5</t>
  </si>
  <si>
    <t>1以上</t>
  </si>
  <si>
    <t>中甸山楂</t>
  </si>
  <si>
    <t>落叶松</t>
  </si>
  <si>
    <t>黄花木</t>
  </si>
  <si>
    <t>干香柏（滇柏）</t>
  </si>
  <si>
    <t>沙棘</t>
  </si>
  <si>
    <t>＞2</t>
  </si>
  <si>
    <t>毛竹（楠竹）</t>
  </si>
  <si>
    <t>3.1-5.6</t>
  </si>
  <si>
    <t>白桦</t>
  </si>
  <si>
    <t>小叶栒子</t>
  </si>
  <si>
    <t>紫枝玫瑰</t>
  </si>
  <si>
    <t>桃</t>
  </si>
  <si>
    <t>西藏白皮松</t>
  </si>
  <si>
    <t>苦竹</t>
  </si>
  <si>
    <t>云南龙竹</t>
  </si>
  <si>
    <t>云南方竹</t>
  </si>
  <si>
    <t>云南木樨榄</t>
  </si>
  <si>
    <t>滇木花生（紫荆木）</t>
  </si>
  <si>
    <t>马缨花（马缨杜鹃）</t>
  </si>
  <si>
    <t>川滇高山栎</t>
  </si>
  <si>
    <t>西南桦</t>
  </si>
  <si>
    <t>普洱茶</t>
  </si>
  <si>
    <t>楠木（桢楠）</t>
  </si>
  <si>
    <t>木姜子（山胡椒）</t>
  </si>
  <si>
    <t>突尼斯软籽石榴</t>
  </si>
  <si>
    <t>红富士苹果</t>
  </si>
  <si>
    <t>格桑樱</t>
  </si>
  <si>
    <t>0.8以上</t>
  </si>
  <si>
    <t>刺玫瑰</t>
  </si>
  <si>
    <t>大花黄牡丹</t>
  </si>
  <si>
    <t>大花卫矛</t>
  </si>
  <si>
    <t>大马士革玫瑰</t>
  </si>
  <si>
    <t>大叶黄叶</t>
  </si>
  <si>
    <t>滇牡丹</t>
  </si>
  <si>
    <t>东旺藏梨</t>
  </si>
  <si>
    <t>丰花玫瑰</t>
  </si>
  <si>
    <t>高山杜鹃</t>
  </si>
  <si>
    <t>红景天</t>
  </si>
  <si>
    <t>花红</t>
  </si>
  <si>
    <t>鸡山果</t>
  </si>
  <si>
    <t>金叶榆</t>
  </si>
  <si>
    <t>君子兰</t>
  </si>
  <si>
    <t>5云以上</t>
  </si>
  <si>
    <t>绿宝</t>
  </si>
  <si>
    <t>绿绒蒿</t>
  </si>
  <si>
    <t>脉瓣卫矛</t>
  </si>
  <si>
    <t>娜塔栎</t>
  </si>
  <si>
    <t>祁连山圆柏</t>
  </si>
  <si>
    <t>千丝花</t>
  </si>
  <si>
    <t>青皮槭</t>
  </si>
  <si>
    <t>球花报春</t>
  </si>
  <si>
    <t>三尖杉</t>
  </si>
  <si>
    <t>十里香</t>
  </si>
  <si>
    <t>2.5以上</t>
  </si>
  <si>
    <t>棠梨</t>
  </si>
  <si>
    <t>萱草</t>
  </si>
  <si>
    <t>鸭脚木</t>
  </si>
  <si>
    <t>岩白菜</t>
  </si>
  <si>
    <t>羽叶丁香</t>
  </si>
  <si>
    <t>榆叶梅</t>
  </si>
  <si>
    <t>玉兰花</t>
  </si>
  <si>
    <t>中甸刺玫</t>
  </si>
  <si>
    <t>火炬树</t>
  </si>
  <si>
    <t>紫穗槐</t>
  </si>
  <si>
    <t>岷江柏</t>
  </si>
  <si>
    <t>木莲</t>
  </si>
  <si>
    <t>刺柏</t>
  </si>
  <si>
    <t>文山州城乡绿化美化苗木生产情况统计表（2024年8月）</t>
  </si>
  <si>
    <r>
      <rPr>
        <sz val="10"/>
        <rFont val="宋体"/>
        <charset val="134"/>
      </rPr>
      <t>单位：万株、</t>
    </r>
    <r>
      <rPr>
        <sz val="10"/>
        <rFont val="Times New Roman"/>
        <charset val="134"/>
      </rPr>
      <t>cm</t>
    </r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</si>
  <si>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  <scheme val="minor"/>
      </rPr>
      <t>年生以上</t>
    </r>
  </si>
  <si>
    <r>
      <rPr>
        <sz val="10"/>
        <rFont val="宋体"/>
        <charset val="134"/>
        <scheme val="minor"/>
      </rPr>
      <t>3-5</t>
    </r>
    <r>
      <rPr>
        <sz val="10"/>
        <rFont val="宋体"/>
        <charset val="134"/>
        <scheme val="minor"/>
      </rPr>
      <t>年生</t>
    </r>
    <r>
      <rPr>
        <sz val="10"/>
        <rFont val="宋体"/>
        <charset val="134"/>
        <scheme val="minor"/>
      </rPr>
      <t xml:space="preserve">   </t>
    </r>
  </si>
  <si>
    <r>
      <rPr>
        <sz val="10"/>
        <rFont val="宋体"/>
        <charset val="134"/>
        <scheme val="minor"/>
      </rPr>
      <t>1-3</t>
    </r>
    <r>
      <rPr>
        <sz val="10"/>
        <rFont val="宋体"/>
        <charset val="134"/>
        <scheme val="minor"/>
      </rPr>
      <t>年生</t>
    </r>
    <r>
      <rPr>
        <sz val="10"/>
        <rFont val="宋体"/>
        <charset val="134"/>
        <scheme val="minor"/>
      </rPr>
      <t xml:space="preserve">  </t>
    </r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</si>
  <si>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  <scheme val="minor"/>
      </rPr>
      <t>年生以下</t>
    </r>
  </si>
  <si>
    <r>
      <rPr>
        <sz val="10"/>
        <rFont val="宋体"/>
        <charset val="134"/>
        <scheme val="minor"/>
      </rPr>
      <t>100</t>
    </r>
    <r>
      <rPr>
        <sz val="10"/>
        <rFont val="宋体"/>
        <charset val="134"/>
        <scheme val="minor"/>
      </rPr>
      <t>万株以上</t>
    </r>
  </si>
  <si>
    <r>
      <rPr>
        <sz val="10"/>
        <rFont val="宋体"/>
        <charset val="134"/>
        <scheme val="minor"/>
      </rPr>
      <t>杉</t>
    </r>
    <r>
      <rPr>
        <sz val="10"/>
        <rFont val="宋体"/>
        <charset val="134"/>
        <scheme val="minor"/>
      </rPr>
      <t xml:space="preserve">  </t>
    </r>
    <r>
      <rPr>
        <sz val="10"/>
        <rFont val="宋体"/>
        <charset val="134"/>
        <scheme val="minor"/>
      </rPr>
      <t>木</t>
    </r>
  </si>
  <si>
    <t>12-60</t>
  </si>
  <si>
    <t>红果参苗</t>
  </si>
  <si>
    <r>
      <rPr>
        <sz val="10"/>
        <rFont val="宋体"/>
        <charset val="134"/>
        <scheme val="minor"/>
      </rPr>
      <t>50-100</t>
    </r>
    <r>
      <rPr>
        <sz val="10"/>
        <rFont val="宋体"/>
        <charset val="134"/>
        <scheme val="minor"/>
      </rPr>
      <t>万株</t>
    </r>
  </si>
  <si>
    <r>
      <rPr>
        <sz val="10"/>
        <rFont val="宋体"/>
        <charset val="134"/>
        <scheme val="minor"/>
      </rPr>
      <t>6</t>
    </r>
    <r>
      <rPr>
        <sz val="10"/>
        <rFont val="宋体"/>
        <charset val="134"/>
        <scheme val="minor"/>
      </rPr>
      <t>以下</t>
    </r>
  </si>
  <si>
    <t>草果苗</t>
  </si>
  <si>
    <r>
      <rPr>
        <sz val="10"/>
        <rFont val="宋体"/>
        <charset val="134"/>
        <scheme val="minor"/>
      </rPr>
      <t>10-50</t>
    </r>
    <r>
      <rPr>
        <sz val="10"/>
        <rFont val="宋体"/>
        <charset val="134"/>
        <scheme val="minor"/>
      </rPr>
      <t>万株</t>
    </r>
  </si>
  <si>
    <t>百合</t>
  </si>
  <si>
    <t>10--30</t>
  </si>
  <si>
    <t>八月桂花</t>
  </si>
  <si>
    <t>2.01</t>
  </si>
  <si>
    <t>李</t>
  </si>
  <si>
    <t>6以下</t>
  </si>
  <si>
    <t>5-30</t>
  </si>
  <si>
    <t>14以上</t>
  </si>
  <si>
    <r>
      <rPr>
        <sz val="10"/>
        <rFont val="宋体"/>
        <charset val="134"/>
        <scheme val="minor"/>
      </rPr>
      <t>5-10</t>
    </r>
    <r>
      <rPr>
        <sz val="10"/>
        <rFont val="宋体"/>
        <charset val="134"/>
        <scheme val="minor"/>
      </rPr>
      <t>万株</t>
    </r>
  </si>
  <si>
    <t>九叶青椒</t>
  </si>
  <si>
    <t>兰花（盆栽）</t>
  </si>
  <si>
    <t>8—20</t>
  </si>
  <si>
    <t>任豆</t>
  </si>
  <si>
    <t>10-66.5</t>
  </si>
  <si>
    <t>桃树苗</t>
  </si>
  <si>
    <r>
      <rPr>
        <sz val="10"/>
        <rFont val="宋体"/>
        <charset val="134"/>
        <scheme val="minor"/>
      </rPr>
      <t>1-5</t>
    </r>
    <r>
      <rPr>
        <sz val="10"/>
        <rFont val="宋体"/>
        <charset val="134"/>
        <scheme val="minor"/>
      </rPr>
      <t>万株</t>
    </r>
  </si>
  <si>
    <t>五月脆李</t>
  </si>
  <si>
    <t>香脆李</t>
  </si>
  <si>
    <t>红花含笑</t>
  </si>
  <si>
    <t>秃杉</t>
  </si>
  <si>
    <t>膏桐</t>
  </si>
  <si>
    <t>麦冬草</t>
  </si>
  <si>
    <t>萼距花</t>
  </si>
  <si>
    <t>毛叶丁香</t>
  </si>
  <si>
    <t>毒药树</t>
  </si>
  <si>
    <t>9以上</t>
  </si>
  <si>
    <t>14以下</t>
  </si>
  <si>
    <t>灰木莲</t>
  </si>
  <si>
    <t>一万以下</t>
  </si>
  <si>
    <t>馨香木兰</t>
  </si>
  <si>
    <t>长叶竹柏</t>
  </si>
  <si>
    <t>红叶碧桃</t>
  </si>
  <si>
    <t>8—15</t>
  </si>
  <si>
    <t>5—8</t>
  </si>
  <si>
    <t>秋枫树</t>
  </si>
  <si>
    <t>羊蹄夹</t>
  </si>
  <si>
    <t>老来红</t>
  </si>
  <si>
    <t>金花茶</t>
  </si>
  <si>
    <t>6-16</t>
  </si>
  <si>
    <t>垂枝樱花</t>
  </si>
  <si>
    <t>白木</t>
  </si>
  <si>
    <t>5-26</t>
  </si>
  <si>
    <t>满天红碧桃</t>
  </si>
  <si>
    <t>巴西牡丹</t>
  </si>
  <si>
    <t>日本红枫</t>
  </si>
  <si>
    <t>野桂花</t>
  </si>
  <si>
    <t>四蕊朴</t>
  </si>
  <si>
    <t>直脉榕</t>
  </si>
  <si>
    <t>红柱花</t>
  </si>
  <si>
    <t>四季金桂</t>
  </si>
  <si>
    <t>刺桐</t>
  </si>
  <si>
    <t>东京樱花</t>
  </si>
  <si>
    <t>美国山核桃</t>
  </si>
  <si>
    <t>金沙戚</t>
  </si>
  <si>
    <t>德保苏铁</t>
  </si>
  <si>
    <t>蜘蛛兰</t>
  </si>
  <si>
    <t>红樟树</t>
  </si>
  <si>
    <t>　馨香木兰</t>
  </si>
  <si>
    <t>红杜鹃</t>
  </si>
  <si>
    <t>扁桃</t>
  </si>
  <si>
    <t>9.5以上</t>
  </si>
  <si>
    <t>10-12cm</t>
  </si>
  <si>
    <r>
      <rPr>
        <sz val="14"/>
        <rFont val="黑体"/>
        <charset val="134"/>
      </rPr>
      <t>城乡绿化美化苗木生产情况统计表（</t>
    </r>
    <r>
      <rPr>
        <sz val="14"/>
        <rFont val="Times New Roman"/>
        <charset val="134"/>
      </rPr>
      <t>2024</t>
    </r>
    <r>
      <rPr>
        <sz val="14"/>
        <rFont val="黑体"/>
        <charset val="134"/>
      </rPr>
      <t>年</t>
    </r>
    <r>
      <rPr>
        <sz val="14"/>
        <rFont val="Times New Roman"/>
        <charset val="134"/>
      </rPr>
      <t>8</t>
    </r>
    <r>
      <rPr>
        <sz val="14"/>
        <rFont val="黑体"/>
        <charset val="134"/>
      </rPr>
      <t>月）</t>
    </r>
  </si>
  <si>
    <r>
      <rPr>
        <sz val="10"/>
        <rFont val="宋体"/>
        <charset val="134"/>
      </rPr>
      <t>填报单位：西双版纳州林业和草原局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宋体"/>
        <charset val="134"/>
      </rPr>
      <t>单位：万株、</t>
    </r>
    <r>
      <rPr>
        <sz val="10"/>
        <rFont val="Times New Roman"/>
        <charset val="134"/>
      </rPr>
      <t>cm</t>
    </r>
  </si>
  <si>
    <t>桅子花</t>
  </si>
  <si>
    <t xml:space="preserve"> </t>
  </si>
  <si>
    <t>橡胶苗</t>
  </si>
  <si>
    <t>热情果</t>
  </si>
  <si>
    <t>巴西樱桃</t>
  </si>
  <si>
    <t>文殊兰</t>
  </si>
  <si>
    <t>五星花</t>
  </si>
  <si>
    <t>朱焦</t>
  </si>
  <si>
    <t>巨菌草</t>
  </si>
  <si>
    <t>龙船花</t>
  </si>
  <si>
    <t>玉龙草</t>
  </si>
  <si>
    <t>红毛丹</t>
  </si>
  <si>
    <t>黄金叶</t>
  </si>
  <si>
    <t>坚果</t>
  </si>
  <si>
    <t>花叶良姜</t>
  </si>
  <si>
    <t>5—15</t>
  </si>
  <si>
    <t>20—60</t>
  </si>
  <si>
    <t>朱  蕉</t>
  </si>
  <si>
    <t>袋苗</t>
  </si>
  <si>
    <t>4—15</t>
  </si>
  <si>
    <t>槟  榔</t>
  </si>
  <si>
    <t>黄樟</t>
  </si>
  <si>
    <t>红桑</t>
  </si>
  <si>
    <t>西番莲</t>
  </si>
  <si>
    <t>小蚌兰</t>
  </si>
  <si>
    <t>鹅掌柴</t>
  </si>
  <si>
    <t>鸟巢蕨</t>
  </si>
  <si>
    <t>椰子</t>
  </si>
  <si>
    <t>羊奶果</t>
  </si>
  <si>
    <t>释迦</t>
  </si>
  <si>
    <t>榴莲</t>
  </si>
  <si>
    <t>鸡蛋果</t>
  </si>
  <si>
    <t>长寿花</t>
  </si>
  <si>
    <t>米兰</t>
  </si>
  <si>
    <t>使君子</t>
  </si>
  <si>
    <t>龙舌兰</t>
  </si>
  <si>
    <t>硬枝黄蝉</t>
  </si>
  <si>
    <t>野牡丹</t>
  </si>
  <si>
    <t>山管兰</t>
  </si>
  <si>
    <t>天堂鸟</t>
  </si>
  <si>
    <t>蒜香藤</t>
  </si>
  <si>
    <t>炮仗花</t>
  </si>
  <si>
    <t>小鸟蕉</t>
  </si>
  <si>
    <t>金花生</t>
  </si>
  <si>
    <t>鹤望兰</t>
  </si>
  <si>
    <t>彩叶苏</t>
  </si>
  <si>
    <t>天门冬</t>
  </si>
  <si>
    <t>海芋</t>
  </si>
  <si>
    <t>假连翘</t>
  </si>
  <si>
    <t>美芯</t>
  </si>
  <si>
    <t>黄晶果</t>
  </si>
  <si>
    <t>5—40</t>
  </si>
  <si>
    <t>格  木</t>
  </si>
  <si>
    <t>30—60</t>
  </si>
  <si>
    <t>红  桑</t>
  </si>
  <si>
    <t>大果紫檀</t>
  </si>
  <si>
    <t>4-7</t>
  </si>
  <si>
    <t>短叶锣汉松</t>
  </si>
  <si>
    <t>米团花</t>
  </si>
  <si>
    <t>紫娟茶</t>
  </si>
  <si>
    <t>16-40</t>
  </si>
  <si>
    <t>四季茶花</t>
  </si>
  <si>
    <t>杨桃</t>
  </si>
  <si>
    <t xml:space="preserve">猕猴桃 </t>
  </si>
  <si>
    <t>释迦果</t>
  </si>
  <si>
    <t>长果桑</t>
  </si>
  <si>
    <t>巧克力布丁</t>
  </si>
  <si>
    <t>冰淇淋果</t>
  </si>
  <si>
    <t>番石榴</t>
  </si>
  <si>
    <t>费约果</t>
  </si>
  <si>
    <t>苹果枣</t>
  </si>
  <si>
    <t>绣球果</t>
  </si>
  <si>
    <t>金桔</t>
  </si>
  <si>
    <t>牛奶果</t>
  </si>
  <si>
    <t>可可果</t>
  </si>
  <si>
    <t>莲雾</t>
  </si>
  <si>
    <t>嘎里罗</t>
  </si>
  <si>
    <t>甜角</t>
  </si>
  <si>
    <t>红皮铁树</t>
  </si>
  <si>
    <t>棕竹</t>
  </si>
  <si>
    <t>金脉爵床</t>
  </si>
  <si>
    <t>姜花</t>
  </si>
  <si>
    <t>18</t>
  </si>
  <si>
    <t>狐尾椰</t>
  </si>
  <si>
    <t>20—25</t>
  </si>
  <si>
    <t>6—30</t>
  </si>
  <si>
    <t>大花紫薇</t>
  </si>
  <si>
    <t>红花梨</t>
  </si>
  <si>
    <t>2—15</t>
  </si>
  <si>
    <t>3—18</t>
  </si>
  <si>
    <t>雨  树</t>
  </si>
  <si>
    <t>4—40</t>
  </si>
  <si>
    <t>硬枝黄檀</t>
  </si>
  <si>
    <t>扶  桑</t>
  </si>
  <si>
    <t>百花树</t>
  </si>
  <si>
    <t>柏枝</t>
  </si>
  <si>
    <t>贝叶棕</t>
  </si>
  <si>
    <t>槟榔青</t>
  </si>
  <si>
    <t>大红酸枝</t>
  </si>
  <si>
    <t>大叶锣汉松</t>
  </si>
  <si>
    <t>滇南红厚壳</t>
  </si>
  <si>
    <t>钝叶榕</t>
  </si>
  <si>
    <t>富贵红</t>
  </si>
  <si>
    <t>12-20</t>
  </si>
  <si>
    <t>2.5-4.5</t>
  </si>
  <si>
    <t>黄蝉</t>
  </si>
  <si>
    <t>黄金榕</t>
  </si>
  <si>
    <t>3-9</t>
  </si>
  <si>
    <t>聚果榕</t>
  </si>
  <si>
    <t>木棉花</t>
  </si>
  <si>
    <t>木乃果</t>
  </si>
  <si>
    <t>青果榕</t>
  </si>
  <si>
    <t>普文楠</t>
  </si>
  <si>
    <t>三色叶子花</t>
  </si>
  <si>
    <t>5-28</t>
  </si>
  <si>
    <t>小叶桢楠</t>
  </si>
  <si>
    <t>羊乃果</t>
  </si>
  <si>
    <t>柚木</t>
  </si>
  <si>
    <t>紫花风铃木</t>
  </si>
  <si>
    <t>11-12</t>
  </si>
  <si>
    <t>大王棕</t>
  </si>
  <si>
    <t>16-18</t>
  </si>
  <si>
    <t>真槟榔</t>
  </si>
  <si>
    <t>黄花梨木</t>
  </si>
  <si>
    <t>7-9</t>
  </si>
  <si>
    <t>8-5</t>
  </si>
  <si>
    <t>12—15</t>
  </si>
  <si>
    <t>25—30</t>
  </si>
  <si>
    <t>美蕊</t>
  </si>
  <si>
    <t>大叶伞</t>
  </si>
  <si>
    <t>大花扶桑</t>
  </si>
  <si>
    <t>紫檀</t>
  </si>
  <si>
    <t>毛紫薇</t>
  </si>
  <si>
    <t>树葡萄</t>
  </si>
  <si>
    <t>20-35</t>
  </si>
  <si>
    <t>青柚</t>
  </si>
  <si>
    <t>红宝石</t>
  </si>
  <si>
    <t>粉花风铃木</t>
  </si>
  <si>
    <t>粉花三扁豆</t>
  </si>
  <si>
    <t>铁刀木树</t>
  </si>
  <si>
    <t>美丽木棉</t>
  </si>
  <si>
    <t>羯布罗香</t>
  </si>
  <si>
    <t>槟榔树</t>
  </si>
  <si>
    <t>油棕树</t>
  </si>
  <si>
    <t>小叶紫檀</t>
  </si>
  <si>
    <t>咖喱</t>
  </si>
  <si>
    <t>红花风铃木</t>
  </si>
  <si>
    <t>红雀珊瑚</t>
  </si>
  <si>
    <t>花叶万年青</t>
  </si>
  <si>
    <t>蒲葵</t>
  </si>
  <si>
    <t>阿波蕨</t>
  </si>
  <si>
    <t>凤尾蕨</t>
  </si>
  <si>
    <t>射杆</t>
  </si>
  <si>
    <t>富贵蕨</t>
  </si>
  <si>
    <t>金边路兜</t>
  </si>
  <si>
    <t>狐尾蕨</t>
  </si>
  <si>
    <t>巴西铁</t>
  </si>
  <si>
    <t>狐尾天门冬</t>
  </si>
  <si>
    <t>合果芋</t>
  </si>
  <si>
    <t>天鹅绒</t>
  </si>
  <si>
    <t>绿钻</t>
  </si>
  <si>
    <t>红  车</t>
  </si>
  <si>
    <t>3—5</t>
  </si>
  <si>
    <t>5—30</t>
  </si>
  <si>
    <t>30—40</t>
  </si>
  <si>
    <t>登台树</t>
  </si>
  <si>
    <t>绿叶扶桑</t>
  </si>
  <si>
    <t>董  棕</t>
  </si>
  <si>
    <t>黄金沙</t>
  </si>
  <si>
    <t>10—40</t>
  </si>
  <si>
    <t>非洲茉莉</t>
  </si>
  <si>
    <t>红花蒲桃</t>
  </si>
  <si>
    <t>3—10</t>
  </si>
  <si>
    <t>15—30</t>
  </si>
  <si>
    <t>10—25</t>
  </si>
  <si>
    <t>朱顶红</t>
  </si>
  <si>
    <t>红纸扇</t>
  </si>
  <si>
    <t xml:space="preserve">大理州州市城乡绿化美化苗木生产情况统计表（2024年8月） </t>
  </si>
  <si>
    <t>2-30</t>
  </si>
  <si>
    <t>黄芩</t>
  </si>
  <si>
    <t>白芨</t>
  </si>
  <si>
    <t>兰花</t>
  </si>
  <si>
    <t>红雪梨</t>
  </si>
  <si>
    <t>红果冬青</t>
  </si>
  <si>
    <t>流苏</t>
  </si>
  <si>
    <t>滇湫</t>
  </si>
  <si>
    <t>2-20</t>
  </si>
  <si>
    <t>6-60</t>
  </si>
  <si>
    <t>翠绿篱</t>
  </si>
  <si>
    <t>白蜡树</t>
  </si>
  <si>
    <t>八角银盘</t>
  </si>
  <si>
    <t>红花椒</t>
  </si>
  <si>
    <t>黄花葵</t>
  </si>
  <si>
    <t>香酥梨</t>
  </si>
  <si>
    <t>油丹</t>
  </si>
  <si>
    <t>茶果樟</t>
  </si>
  <si>
    <t>华棕</t>
  </si>
  <si>
    <t>30-60</t>
  </si>
  <si>
    <t>0.26</t>
  </si>
  <si>
    <t>4—7</t>
  </si>
  <si>
    <t>金姬小腊</t>
  </si>
  <si>
    <t>鸡心果</t>
  </si>
  <si>
    <t>泡核桃</t>
  </si>
  <si>
    <t>碧桃花</t>
  </si>
  <si>
    <t>5—12</t>
  </si>
  <si>
    <t>橘子（盆景）</t>
  </si>
  <si>
    <t>西梅李</t>
  </si>
  <si>
    <t>长春月季</t>
  </si>
  <si>
    <t>金银花</t>
  </si>
  <si>
    <t>0.08</t>
  </si>
  <si>
    <t>流苏花</t>
  </si>
  <si>
    <t>橙子</t>
  </si>
  <si>
    <t>黄角榕</t>
  </si>
  <si>
    <t>荀子树</t>
  </si>
  <si>
    <t>凌霄花</t>
  </si>
  <si>
    <t>澳洲火焰</t>
  </si>
  <si>
    <t>各种盆景</t>
  </si>
  <si>
    <t>红木瓜</t>
  </si>
  <si>
    <t>8-13</t>
  </si>
  <si>
    <t>果树</t>
  </si>
  <si>
    <t>德宏州城乡绿化美化苗木生产情况统计表（2024年8月）</t>
  </si>
  <si>
    <t xml:space="preserve">            单位：万株、cm</t>
  </si>
  <si>
    <t>苗木存圃量合计</t>
  </si>
  <si>
    <t>苗木出圃量合计</t>
  </si>
  <si>
    <t>51.824</t>
  </si>
  <si>
    <t>千果榄仁</t>
  </si>
  <si>
    <t>普通油茶</t>
  </si>
  <si>
    <t>胡秃子（杨奶果）</t>
  </si>
  <si>
    <t>春鹃</t>
  </si>
  <si>
    <t>福建茶</t>
  </si>
  <si>
    <t>花叶假连翘</t>
  </si>
  <si>
    <t>粗梗稠李</t>
  </si>
  <si>
    <t>大参（刷把菜）</t>
  </si>
  <si>
    <t>多依果</t>
  </si>
  <si>
    <t>地柏</t>
  </si>
  <si>
    <t>双花杜鹃</t>
  </si>
  <si>
    <t>黑黄檀</t>
  </si>
  <si>
    <t>紫罗兰</t>
  </si>
  <si>
    <t>阔翅柏那参（苦凉苞）</t>
  </si>
  <si>
    <t>喜树</t>
  </si>
  <si>
    <t>释伽牟尼果</t>
  </si>
  <si>
    <t>乌木</t>
  </si>
  <si>
    <t>霸王杜鹃</t>
  </si>
  <si>
    <t>东京龙脑香</t>
  </si>
  <si>
    <t>奥氏黄檀</t>
  </si>
  <si>
    <t>毗黎勒</t>
  </si>
  <si>
    <t>西柚</t>
  </si>
  <si>
    <t>黄莲翅</t>
  </si>
  <si>
    <t>鹃之舞</t>
  </si>
  <si>
    <t>五宝珠</t>
  </si>
  <si>
    <t>变玉木</t>
  </si>
  <si>
    <t>滇皂荚</t>
  </si>
  <si>
    <t>红铁</t>
  </si>
  <si>
    <t>丹桂花</t>
  </si>
  <si>
    <t>金丝楠</t>
  </si>
  <si>
    <t>胭脂果</t>
  </si>
  <si>
    <t>帕哈</t>
  </si>
  <si>
    <t>交址黄檀</t>
  </si>
  <si>
    <t>黄兰</t>
  </si>
  <si>
    <t>小叶香</t>
  </si>
  <si>
    <t>小金竹</t>
  </si>
  <si>
    <t>竹节树</t>
  </si>
  <si>
    <t>桂皮</t>
  </si>
  <si>
    <t>黄金熊猫</t>
  </si>
  <si>
    <t>洒金珊瑚</t>
  </si>
  <si>
    <t>小五宝</t>
  </si>
  <si>
    <t>大叶紫薇</t>
  </si>
  <si>
    <t>黄婵</t>
  </si>
  <si>
    <t>斑色花</t>
  </si>
  <si>
    <t>紫薇美国红火箭</t>
  </si>
  <si>
    <t>金边六月雪</t>
  </si>
  <si>
    <t>仪花</t>
  </si>
  <si>
    <t>紫薇红火箭</t>
  </si>
  <si>
    <t>蒲桃</t>
  </si>
  <si>
    <t>树花生</t>
  </si>
  <si>
    <t>细叶榄仁</t>
  </si>
  <si>
    <t>交趾黄檀</t>
  </si>
  <si>
    <t>醉鱼豆</t>
  </si>
  <si>
    <t>火桐</t>
  </si>
  <si>
    <t>水红木</t>
  </si>
  <si>
    <t>云南无忧花</t>
  </si>
  <si>
    <t>福建榕</t>
  </si>
  <si>
    <t>金钱柳</t>
  </si>
  <si>
    <t>观音竹</t>
  </si>
  <si>
    <t>石紫金花</t>
  </si>
  <si>
    <t>七彩大红花</t>
  </si>
  <si>
    <t>坚核桂英</t>
  </si>
  <si>
    <t>白花鸡蛋花</t>
  </si>
  <si>
    <t>火鸟蕉</t>
  </si>
  <si>
    <t>蟒树</t>
  </si>
  <si>
    <t>白花</t>
  </si>
  <si>
    <t>白缅桂</t>
  </si>
  <si>
    <t>云南娑罗双</t>
  </si>
  <si>
    <t>黄杨木</t>
  </si>
  <si>
    <t>黄缅桂</t>
  </si>
  <si>
    <t>油棕</t>
  </si>
  <si>
    <t>滇桐</t>
  </si>
  <si>
    <t>大果榕</t>
  </si>
  <si>
    <t>泰国樱花</t>
  </si>
  <si>
    <t>五桠果</t>
  </si>
  <si>
    <t>银海枣</t>
  </si>
  <si>
    <t>印度石榴</t>
  </si>
  <si>
    <t>滇藏杜英</t>
  </si>
  <si>
    <t>垂柳榕</t>
  </si>
  <si>
    <t>露兜</t>
  </si>
  <si>
    <t>刺葵</t>
  </si>
  <si>
    <t>土沉香</t>
  </si>
  <si>
    <t>团树</t>
  </si>
  <si>
    <t>幸福树</t>
  </si>
  <si>
    <t>云南藤黄</t>
  </si>
  <si>
    <t>萍婆</t>
  </si>
  <si>
    <t>大叶桅花</t>
  </si>
  <si>
    <t>山药槟榔</t>
  </si>
  <si>
    <t>大叶樟</t>
  </si>
  <si>
    <t>铁树</t>
  </si>
  <si>
    <t>云南沉香</t>
  </si>
  <si>
    <t>红白鸡蛋花</t>
  </si>
  <si>
    <t>白芙蓉</t>
  </si>
  <si>
    <t>塔榕</t>
  </si>
  <si>
    <t>佛肚竹</t>
  </si>
  <si>
    <t>中东海枣</t>
  </si>
  <si>
    <t>小福贵</t>
  </si>
  <si>
    <t>红榉</t>
  </si>
  <si>
    <t>黄金碧玉</t>
  </si>
  <si>
    <t>杨桃木</t>
  </si>
  <si>
    <t>酸枝木</t>
  </si>
  <si>
    <t>比格海棠</t>
  </si>
  <si>
    <t>紫藤花</t>
  </si>
  <si>
    <t>七彩球</t>
  </si>
  <si>
    <t>七彩金桂</t>
  </si>
  <si>
    <t>蒲挑</t>
  </si>
  <si>
    <t>木樨花</t>
  </si>
  <si>
    <t>梅</t>
  </si>
  <si>
    <t>金钱榕</t>
  </si>
  <si>
    <t>黄香木</t>
  </si>
  <si>
    <t>番荔枝</t>
  </si>
  <si>
    <t>布马树</t>
  </si>
  <si>
    <t>扁柏松</t>
  </si>
  <si>
    <t>杞子花</t>
  </si>
  <si>
    <t>红花鸡蛋花</t>
  </si>
  <si>
    <t>酸杷榕</t>
  </si>
  <si>
    <t>阴香树</t>
  </si>
  <si>
    <t>黑心果</t>
  </si>
  <si>
    <t>黄金叶球</t>
  </si>
  <si>
    <t>玉蕊</t>
  </si>
  <si>
    <t>五味子</t>
  </si>
  <si>
    <t>台湾榕</t>
  </si>
  <si>
    <t>日本女贞</t>
  </si>
  <si>
    <t>茉莉果</t>
  </si>
  <si>
    <t>金边连翘</t>
  </si>
  <si>
    <t>黄金枫</t>
  </si>
  <si>
    <t>滇藏榄</t>
  </si>
  <si>
    <t>火山榕</t>
  </si>
  <si>
    <t>黄金叶绿篱</t>
  </si>
  <si>
    <t>紫阔</t>
  </si>
  <si>
    <t>象脚棕</t>
  </si>
  <si>
    <t>垂丝扶桑</t>
  </si>
  <si>
    <t>龙抱青</t>
  </si>
  <si>
    <t>米苏果</t>
  </si>
  <si>
    <t>蛋黄果</t>
  </si>
  <si>
    <t>大福大贵</t>
  </si>
  <si>
    <t>白花木莲</t>
  </si>
  <si>
    <t>巴西木</t>
  </si>
  <si>
    <t>垂叶榕</t>
  </si>
  <si>
    <t>朴树</t>
  </si>
  <si>
    <t>金丝榕</t>
  </si>
  <si>
    <t>层榕</t>
  </si>
  <si>
    <t>加拿利海藻</t>
  </si>
  <si>
    <t>盈江龙脑香</t>
  </si>
  <si>
    <t>袖珍椰子</t>
  </si>
  <si>
    <t>平安树</t>
  </si>
  <si>
    <t>南酸枣</t>
  </si>
  <si>
    <t>圆果杜英</t>
  </si>
  <si>
    <t>印度塔扇</t>
  </si>
  <si>
    <t>桃李</t>
  </si>
  <si>
    <t>国王椰子</t>
  </si>
  <si>
    <t>根榕丛林</t>
  </si>
  <si>
    <t>非洲合欢</t>
  </si>
  <si>
    <t>白兰</t>
  </si>
  <si>
    <t>银铃风铃木</t>
  </si>
  <si>
    <t>短穗鱼尾葵</t>
  </si>
  <si>
    <t>茶叶榕</t>
  </si>
  <si>
    <t>美凳木</t>
  </si>
  <si>
    <t>金桂</t>
  </si>
  <si>
    <t>黄叶乌柏</t>
  </si>
  <si>
    <t>花生树</t>
  </si>
  <si>
    <t>雀舌黄杨</t>
  </si>
  <si>
    <t>茉莉花</t>
  </si>
  <si>
    <t>酒瓶椰</t>
  </si>
  <si>
    <t>山桂花</t>
  </si>
  <si>
    <t>绿霸王</t>
  </si>
  <si>
    <t>黄果树</t>
  </si>
  <si>
    <t>黄花鸡蛋花</t>
  </si>
  <si>
    <t>美花红千层</t>
  </si>
  <si>
    <t>多根榕</t>
  </si>
  <si>
    <t>文定果</t>
  </si>
  <si>
    <t>伞树</t>
  </si>
  <si>
    <r>
      <rPr>
        <b/>
        <sz val="14"/>
        <rFont val="宋体"/>
        <charset val="134"/>
      </rPr>
      <t>城乡绿化美化苗木生产情况统计表（</t>
    </r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8</t>
    </r>
    <r>
      <rPr>
        <b/>
        <sz val="14"/>
        <rFont val="宋体"/>
        <charset val="134"/>
      </rPr>
      <t>月）</t>
    </r>
  </si>
  <si>
    <t>填表单位：怒江州林业和草原局</t>
  </si>
  <si>
    <t>漆树</t>
  </si>
  <si>
    <t>楤木</t>
  </si>
  <si>
    <t>0.4-18</t>
  </si>
  <si>
    <t>地径3cm以上</t>
  </si>
  <si>
    <t>4-8cm</t>
  </si>
  <si>
    <t>油桐</t>
  </si>
  <si>
    <t>滇丁香</t>
  </si>
  <si>
    <t>雪茄花</t>
  </si>
  <si>
    <t>厚叶石楠</t>
  </si>
  <si>
    <t>古当梨</t>
  </si>
  <si>
    <t>树头菜</t>
  </si>
  <si>
    <t>红花满天</t>
  </si>
  <si>
    <t>鸡血李</t>
  </si>
  <si>
    <t>山胡椒</t>
  </si>
  <si>
    <t>3.0-6cm</t>
  </si>
  <si>
    <t>3cm以上</t>
  </si>
  <si>
    <t>12cm以上</t>
  </si>
  <si>
    <t>8-10cm</t>
  </si>
  <si>
    <t>梨子</t>
  </si>
  <si>
    <t xml:space="preserve">  天竺桂</t>
  </si>
  <si>
    <t>15cm以上</t>
  </si>
  <si>
    <t>云南榧</t>
  </si>
  <si>
    <t>10cm以上</t>
  </si>
  <si>
    <t>彩叶扶桑</t>
  </si>
  <si>
    <t>小月季</t>
  </si>
  <si>
    <t>5.0-7.0cm</t>
  </si>
  <si>
    <t>红心桃</t>
  </si>
  <si>
    <t>20-40cm</t>
  </si>
  <si>
    <t>鸡蛋花[白花]</t>
  </si>
  <si>
    <t>6-8cm</t>
  </si>
  <si>
    <t>桑椹</t>
  </si>
  <si>
    <t>红绒球</t>
  </si>
  <si>
    <t>脆红李</t>
  </si>
  <si>
    <t>5.5-8.0cm</t>
  </si>
  <si>
    <t>尖叶木樨兰</t>
  </si>
  <si>
    <t>梅瓣卫矛</t>
  </si>
  <si>
    <t>春杜</t>
  </si>
  <si>
    <t>秋月梨</t>
  </si>
  <si>
    <t>麻竹</t>
  </si>
  <si>
    <t>长苞冷杉</t>
  </si>
  <si>
    <t>云南卫矛</t>
  </si>
  <si>
    <t xml:space="preserve">    2.苗木生产量，按“5年生以上”、“3-5年生”、“1-3”年生、“1年生以下”统计。</t>
  </si>
  <si>
    <r>
      <rPr>
        <sz val="10"/>
        <rFont val="Times New Roman"/>
        <charset val="134"/>
      </rPr>
      <t xml:space="preserve">    5.</t>
    </r>
    <r>
      <rPr>
        <sz val="10"/>
        <rFont val="宋体"/>
        <charset val="134"/>
      </rPr>
      <t>请不要自行改动报表格式和计量单位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单位：万株、</t>
    </r>
    <r>
      <rPr>
        <sz val="10"/>
        <rFont val="Times New Roman"/>
        <charset val="134"/>
      </rPr>
      <t>cm),</t>
    </r>
    <r>
      <rPr>
        <sz val="10"/>
        <rFont val="宋体"/>
        <charset val="134"/>
      </rPr>
      <t>保留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位小数。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</si>
</sst>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\.0,"/>
    <numFmt numFmtId="177" formatCode="0_ "/>
    <numFmt numFmtId="178" formatCode="0.00_ "/>
    <numFmt numFmtId="179" formatCode="0.000_ "/>
    <numFmt numFmtId="180" formatCode="0.00;[Red]0.00"/>
    <numFmt numFmtId="181" formatCode="0.00_);[Red]\(0.00\)"/>
    <numFmt numFmtId="182" formatCode="0.00_);\(0.00\)"/>
    <numFmt numFmtId="183" formatCode="0_);[Red]\(0\)"/>
    <numFmt numFmtId="184" formatCode="\1\-\5"/>
  </numFmts>
  <fonts count="81"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方正仿宋_GBK"/>
      <charset val="134"/>
    </font>
    <font>
      <sz val="10"/>
      <name val="SimSun"/>
      <charset val="134"/>
    </font>
    <font>
      <sz val="12"/>
      <name val="宋体"/>
      <charset val="134"/>
    </font>
    <font>
      <sz val="14"/>
      <name val="黑体"/>
      <charset val="134"/>
    </font>
    <font>
      <sz val="14"/>
      <name val="Times New Roman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</font>
    <font>
      <sz val="14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方正书宋_GBK"/>
      <charset val="134"/>
    </font>
    <font>
      <sz val="14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sz val="10"/>
      <name val="宋体"/>
      <charset val="134"/>
      <scheme val="minor"/>
    </font>
    <font>
      <b/>
      <sz val="16"/>
      <color rgb="FFFF0000"/>
      <name val="宋体"/>
      <charset val="134"/>
    </font>
    <font>
      <b/>
      <sz val="8"/>
      <color rgb="FF000000"/>
      <name val="宋体"/>
      <charset val="134"/>
    </font>
    <font>
      <b/>
      <sz val="10"/>
      <color rgb="FFFF0000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color rgb="FF000000"/>
      <name val="方正小标宋_GBK"/>
      <charset val="134"/>
    </font>
    <font>
      <b/>
      <sz val="12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name val="宋体"/>
      <charset val="134"/>
    </font>
    <font>
      <sz val="14"/>
      <name val="黑体"/>
      <charset val="134"/>
    </font>
    <font>
      <sz val="11"/>
      <name val="宋体"/>
      <charset val="134"/>
    </font>
    <font>
      <sz val="10"/>
      <color rgb="FF000000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EF3D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44" fontId="50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2" fontId="5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6" borderId="17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7" borderId="20" applyNumberFormat="0" applyAlignment="0" applyProtection="0">
      <alignment vertical="center"/>
    </xf>
    <xf numFmtId="0" fontId="60" fillId="8" borderId="21" applyNumberFormat="0" applyAlignment="0" applyProtection="0">
      <alignment vertical="center"/>
    </xf>
    <xf numFmtId="0" fontId="61" fillId="8" borderId="20" applyNumberFormat="0" applyAlignment="0" applyProtection="0">
      <alignment vertical="center"/>
    </xf>
    <xf numFmtId="0" fontId="62" fillId="9" borderId="22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0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</cellStyleXfs>
  <cellXfs count="686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7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horizontal="left" vertical="center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177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6" xfId="0" applyNumberFormat="1" applyFont="1" applyFill="1" applyBorder="1" applyAlignment="1" applyProtection="1">
      <alignment horizontal="center" vertical="center" wrapText="1"/>
    </xf>
    <xf numFmtId="176" fontId="5" fillId="0" borderId="7" xfId="0" applyNumberFormat="1" applyFont="1" applyFill="1" applyBorder="1" applyAlignment="1" applyProtection="1">
      <alignment horizontal="center" vertical="center" wrapText="1"/>
    </xf>
    <xf numFmtId="177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176" fontId="5" fillId="0" borderId="8" xfId="0" applyNumberFormat="1" applyFont="1" applyFill="1" applyBorder="1" applyAlignment="1" applyProtection="1">
      <alignment horizontal="center" vertical="center" wrapText="1"/>
    </xf>
    <xf numFmtId="177" fontId="5" fillId="0" borderId="6" xfId="0" applyNumberFormat="1" applyFont="1" applyFill="1" applyBorder="1" applyAlignment="1" applyProtection="1">
      <alignment horizontal="right" vertical="center"/>
    </xf>
    <xf numFmtId="0" fontId="5" fillId="0" borderId="7" xfId="0" applyNumberFormat="1" applyFont="1" applyFill="1" applyBorder="1" applyAlignment="1" applyProtection="1">
      <alignment horizontal="right" vertical="center"/>
    </xf>
    <xf numFmtId="0" fontId="5" fillId="0" borderId="10" xfId="0" applyNumberFormat="1" applyFont="1" applyFill="1" applyBorder="1" applyAlignment="1" applyProtection="1">
      <alignment horizontal="right" vertical="center"/>
    </xf>
    <xf numFmtId="178" fontId="5" fillId="0" borderId="3" xfId="0" applyNumberFormat="1" applyFont="1" applyFill="1" applyBorder="1" applyAlignment="1">
      <alignment horizontal="right" vertical="center" wrapText="1"/>
    </xf>
    <xf numFmtId="177" fontId="5" fillId="0" borderId="3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 wrapText="1"/>
    </xf>
    <xf numFmtId="178" fontId="5" fillId="0" borderId="8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80" fontId="5" fillId="0" borderId="4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80" fontId="5" fillId="0" borderId="8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176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right" vertical="center"/>
    </xf>
    <xf numFmtId="180" fontId="5" fillId="0" borderId="1" xfId="0" applyNumberFormat="1" applyFont="1" applyFill="1" applyBorder="1" applyAlignment="1" applyProtection="1">
      <alignment horizontal="center" vertical="center"/>
    </xf>
    <xf numFmtId="180" fontId="5" fillId="0" borderId="3" xfId="0" applyNumberFormat="1" applyFont="1" applyFill="1" applyBorder="1" applyAlignment="1">
      <alignment horizontal="right" vertical="center"/>
    </xf>
    <xf numFmtId="180" fontId="5" fillId="0" borderId="4" xfId="0" applyNumberFormat="1" applyFont="1" applyFill="1" applyBorder="1" applyAlignment="1" applyProtection="1">
      <alignment horizontal="center" vertical="center"/>
    </xf>
    <xf numFmtId="178" fontId="5" fillId="2" borderId="3" xfId="0" applyNumberFormat="1" applyFont="1" applyFill="1" applyBorder="1" applyAlignment="1" applyProtection="1">
      <alignment horizontal="center" vertical="center"/>
    </xf>
    <xf numFmtId="178" fontId="5" fillId="2" borderId="3" xfId="0" applyNumberFormat="1" applyFont="1" applyFill="1" applyBorder="1" applyAlignment="1" applyProtection="1">
      <alignment horizontal="right" vertical="center"/>
    </xf>
    <xf numFmtId="180" fontId="5" fillId="0" borderId="8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180" fontId="5" fillId="0" borderId="3" xfId="0" applyNumberFormat="1" applyFont="1" applyFill="1" applyBorder="1" applyAlignment="1">
      <alignment horizontal="right" vertical="center" wrapText="1"/>
    </xf>
    <xf numFmtId="180" fontId="5" fillId="0" borderId="3" xfId="0" applyNumberFormat="1" applyFont="1" applyFill="1" applyBorder="1" applyAlignment="1" applyProtection="1">
      <alignment horizontal="right" vertical="center"/>
    </xf>
    <xf numFmtId="58" fontId="5" fillId="2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 applyProtection="1">
      <alignment horizontal="right" vertical="center"/>
    </xf>
    <xf numFmtId="180" fontId="5" fillId="0" borderId="3" xfId="0" applyNumberFormat="1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178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76" fontId="7" fillId="0" borderId="3" xfId="0" applyNumberFormat="1" applyFont="1" applyFill="1" applyBorder="1" applyAlignment="1" applyProtection="1">
      <alignment horizontal="center" vertical="center"/>
    </xf>
    <xf numFmtId="181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176" fontId="7" fillId="0" borderId="3" xfId="0" applyNumberFormat="1" applyFont="1" applyFill="1" applyBorder="1" applyAlignment="1" applyProtection="1">
      <alignment horizontal="center" vertical="center" wrapText="1"/>
    </xf>
    <xf numFmtId="178" fontId="7" fillId="0" borderId="3" xfId="0" applyNumberFormat="1" applyFont="1" applyFill="1" applyBorder="1" applyAlignment="1" applyProtection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52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Alignment="1" applyProtection="1">
      <alignment horizontal="right" vertical="center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/>
    </xf>
    <xf numFmtId="178" fontId="7" fillId="0" borderId="3" xfId="52" applyNumberFormat="1" applyFont="1" applyFill="1" applyBorder="1" applyAlignment="1">
      <alignment horizontal="center" vertical="center"/>
    </xf>
    <xf numFmtId="49" fontId="7" fillId="0" borderId="3" xfId="52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shrinkToFit="1"/>
    </xf>
    <xf numFmtId="178" fontId="7" fillId="0" borderId="3" xfId="0" applyNumberFormat="1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178" fontId="16" fillId="0" borderId="0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left" vertical="center" wrapText="1"/>
    </xf>
    <xf numFmtId="176" fontId="6" fillId="0" borderId="0" xfId="0" applyNumberFormat="1" applyFont="1" applyFill="1" applyBorder="1" applyAlignment="1" applyProtection="1">
      <alignment horizontal="left" vertical="center" wrapText="1"/>
    </xf>
    <xf numFmtId="178" fontId="6" fillId="0" borderId="0" xfId="0" applyNumberFormat="1" applyFont="1" applyFill="1" applyBorder="1" applyAlignment="1" applyProtection="1">
      <alignment horizontal="left" vertical="center" wrapText="1"/>
    </xf>
    <xf numFmtId="178" fontId="5" fillId="0" borderId="3" xfId="0" applyNumberFormat="1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 applyProtection="1">
      <alignment horizontal="center" vertical="center" wrapText="1"/>
    </xf>
    <xf numFmtId="49" fontId="16" fillId="0" borderId="0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178" fontId="19" fillId="0" borderId="3" xfId="0" applyNumberFormat="1" applyFont="1" applyFill="1" applyBorder="1" applyAlignment="1" applyProtection="1">
      <alignment horizontal="center" vertical="center" wrapText="1"/>
    </xf>
    <xf numFmtId="178" fontId="17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/>
    </xf>
    <xf numFmtId="49" fontId="18" fillId="0" borderId="3" xfId="0" applyNumberFormat="1" applyFont="1" applyFill="1" applyBorder="1" applyAlignment="1">
      <alignment horizontal="center" vertical="center"/>
    </xf>
    <xf numFmtId="178" fontId="18" fillId="0" borderId="3" xfId="0" applyNumberFormat="1" applyFont="1" applyFill="1" applyBorder="1" applyAlignment="1">
      <alignment horizontal="center" vertical="center"/>
    </xf>
    <xf numFmtId="178" fontId="18" fillId="0" borderId="3" xfId="0" applyNumberFormat="1" applyFont="1" applyFill="1" applyBorder="1" applyAlignment="1">
      <alignment horizontal="center" vertical="center" wrapText="1"/>
    </xf>
    <xf numFmtId="178" fontId="17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/>
    </xf>
    <xf numFmtId="178" fontId="19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/>
    </xf>
    <xf numFmtId="49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8" fontId="5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82" fontId="5" fillId="2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82" fontId="5" fillId="2" borderId="4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182" fontId="5" fillId="2" borderId="8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3" xfId="55" applyFont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58" fontId="5" fillId="2" borderId="4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58" fontId="5" fillId="2" borderId="1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/>
    </xf>
    <xf numFmtId="182" fontId="21" fillId="0" borderId="0" xfId="0" applyNumberFormat="1" applyFont="1" applyAlignment="1">
      <alignment horizontal="center" vertical="center"/>
    </xf>
    <xf numFmtId="182" fontId="22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182" fontId="5" fillId="0" borderId="3" xfId="0" applyNumberFormat="1" applyFont="1" applyBorder="1" applyAlignment="1">
      <alignment horizontal="center" vertical="center" wrapText="1"/>
    </xf>
    <xf numFmtId="182" fontId="5" fillId="2" borderId="1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182" fontId="5" fillId="0" borderId="3" xfId="0" applyNumberFormat="1" applyFont="1" applyFill="1" applyBorder="1" applyAlignment="1" applyProtection="1">
      <alignment horizontal="center" vertical="center" wrapText="1"/>
    </xf>
    <xf numFmtId="182" fontId="5" fillId="0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82" fontId="5" fillId="2" borderId="3" xfId="0" applyNumberFormat="1" applyFont="1" applyFill="1" applyBorder="1" applyAlignment="1">
      <alignment horizontal="center" vertical="center"/>
    </xf>
    <xf numFmtId="182" fontId="5" fillId="2" borderId="3" xfId="0" applyNumberFormat="1" applyFont="1" applyFill="1" applyBorder="1" applyAlignment="1" applyProtection="1">
      <alignment horizontal="center" vertical="center"/>
    </xf>
    <xf numFmtId="58" fontId="5" fillId="0" borderId="3" xfId="0" applyNumberFormat="1" applyFont="1" applyFill="1" applyBorder="1" applyAlignment="1">
      <alignment horizontal="center" vertical="center"/>
    </xf>
    <xf numFmtId="182" fontId="5" fillId="0" borderId="1" xfId="0" applyNumberFormat="1" applyFont="1" applyFill="1" applyBorder="1" applyAlignment="1">
      <alignment horizontal="center" vertical="center"/>
    </xf>
    <xf numFmtId="182" fontId="5" fillId="0" borderId="4" xfId="0" applyNumberFormat="1" applyFont="1" applyFill="1" applyBorder="1" applyAlignment="1">
      <alignment horizontal="center" vertical="center"/>
    </xf>
    <xf numFmtId="182" fontId="5" fillId="0" borderId="8" xfId="0" applyNumberFormat="1" applyFont="1" applyFill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/>
    </xf>
    <xf numFmtId="178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4" fillId="0" borderId="0" xfId="0" applyFo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82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178" fontId="25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78" fontId="20" fillId="0" borderId="0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178" fontId="17" fillId="0" borderId="6" xfId="0" applyNumberFormat="1" applyFont="1" applyFill="1" applyBorder="1" applyAlignment="1">
      <alignment horizontal="center" vertical="center" wrapText="1"/>
    </xf>
    <xf numFmtId="178" fontId="17" fillId="0" borderId="7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78" fontId="17" fillId="0" borderId="4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178" fontId="17" fillId="0" borderId="8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8" fontId="18" fillId="0" borderId="1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178" fontId="18" fillId="0" borderId="4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178" fontId="18" fillId="0" borderId="8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78" fontId="27" fillId="0" borderId="0" xfId="0" applyNumberFormat="1" applyFont="1" applyFill="1" applyBorder="1" applyAlignment="1">
      <alignment horizontal="center" vertical="center"/>
    </xf>
    <xf numFmtId="178" fontId="17" fillId="0" borderId="10" xfId="0" applyNumberFormat="1" applyFont="1" applyFill="1" applyBorder="1" applyAlignment="1">
      <alignment horizontal="center" vertical="center" wrapText="1"/>
    </xf>
    <xf numFmtId="178" fontId="17" fillId="0" borderId="3" xfId="0" applyNumberFormat="1" applyFont="1" applyFill="1" applyBorder="1" applyAlignment="1">
      <alignment vertical="center" wrapText="1"/>
    </xf>
    <xf numFmtId="178" fontId="28" fillId="0" borderId="0" xfId="0" applyNumberFormat="1" applyFont="1" applyFill="1" applyBorder="1" applyAlignment="1">
      <alignment horizontal="center" vertical="center"/>
    </xf>
    <xf numFmtId="178" fontId="29" fillId="0" borderId="0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30" fillId="0" borderId="3" xfId="0" applyNumberFormat="1" applyFont="1" applyFill="1" applyBorder="1" applyAlignment="1" applyProtection="1">
      <alignment horizontal="center" vertical="center"/>
    </xf>
    <xf numFmtId="0" fontId="30" fillId="0" borderId="3" xfId="0" applyNumberFormat="1" applyFont="1" applyFill="1" applyBorder="1" applyAlignment="1" applyProtection="1">
      <alignment horizontal="center" vertical="center" wrapText="1"/>
    </xf>
    <xf numFmtId="0" fontId="31" fillId="0" borderId="3" xfId="0" applyFont="1" applyFill="1" applyBorder="1" applyAlignment="1">
      <alignment horizontal="center" vertical="center"/>
    </xf>
    <xf numFmtId="178" fontId="32" fillId="0" borderId="3" xfId="0" applyNumberFormat="1" applyFont="1" applyFill="1" applyBorder="1" applyAlignment="1" applyProtection="1">
      <alignment horizontal="center" vertical="center"/>
    </xf>
    <xf numFmtId="0" fontId="33" fillId="0" borderId="3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178" fontId="7" fillId="2" borderId="3" xfId="0" applyNumberFormat="1" applyFont="1" applyFill="1" applyBorder="1" applyAlignment="1" applyProtection="1">
      <alignment horizontal="center" vertical="center"/>
    </xf>
    <xf numFmtId="178" fontId="18" fillId="2" borderId="3" xfId="0" applyNumberFormat="1" applyFont="1" applyFill="1" applyBorder="1" applyAlignment="1">
      <alignment horizontal="center" vertical="center"/>
    </xf>
    <xf numFmtId="178" fontId="32" fillId="0" borderId="3" xfId="0" applyNumberFormat="1" applyFont="1" applyFill="1" applyBorder="1" applyAlignment="1">
      <alignment horizontal="center" vertical="top" wrapText="1"/>
    </xf>
    <xf numFmtId="58" fontId="5" fillId="0" borderId="3" xfId="0" applyNumberFormat="1" applyFont="1" applyFill="1" applyBorder="1" applyAlignment="1" applyProtection="1">
      <alignment horizontal="center" vertical="center"/>
    </xf>
    <xf numFmtId="178" fontId="7" fillId="0" borderId="3" xfId="0" applyNumberFormat="1" applyFont="1" applyFill="1" applyBorder="1" applyAlignment="1">
      <alignment horizontal="center" vertical="top" wrapText="1"/>
    </xf>
    <xf numFmtId="0" fontId="18" fillId="2" borderId="3" xfId="0" applyNumberFormat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top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176" fontId="1" fillId="2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6" fontId="7" fillId="2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176" fontId="7" fillId="2" borderId="6" xfId="0" applyNumberFormat="1" applyFont="1" applyFill="1" applyBorder="1" applyAlignment="1" applyProtection="1">
      <alignment horizontal="center" vertical="center" wrapText="1"/>
    </xf>
    <xf numFmtId="176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176" fontId="7" fillId="2" borderId="8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center" vertical="center" wrapText="1"/>
    </xf>
    <xf numFmtId="176" fontId="14" fillId="2" borderId="0" xfId="0" applyNumberFormat="1" applyFont="1" applyFill="1" applyBorder="1" applyAlignment="1" applyProtection="1">
      <alignment horizontal="center" vertical="center"/>
    </xf>
    <xf numFmtId="176" fontId="7" fillId="2" borderId="7" xfId="0" applyNumberFormat="1" applyFont="1" applyFill="1" applyBorder="1" applyAlignment="1" applyProtection="1">
      <alignment horizontal="center" vertical="center" wrapText="1"/>
    </xf>
    <xf numFmtId="176" fontId="7" fillId="0" borderId="10" xfId="0" applyNumberFormat="1" applyFont="1" applyFill="1" applyBorder="1" applyAlignment="1" applyProtection="1">
      <alignment horizontal="center" vertical="center" wrapText="1"/>
    </xf>
    <xf numFmtId="178" fontId="7" fillId="0" borderId="0" xfId="0" applyNumberFormat="1" applyFont="1" applyFill="1" applyBorder="1" applyAlignment="1" applyProtection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183" fontId="1" fillId="0" borderId="0" xfId="0" applyNumberFormat="1" applyFont="1" applyFill="1" applyAlignment="1" applyProtection="1">
      <alignment horizontal="center" vertical="center" wrapText="1"/>
    </xf>
    <xf numFmtId="183" fontId="11" fillId="0" borderId="13" xfId="0" applyNumberFormat="1" applyFont="1" applyFill="1" applyBorder="1" applyAlignment="1" applyProtection="1">
      <alignment horizontal="center" vertical="center" wrapText="1"/>
    </xf>
    <xf numFmtId="183" fontId="11" fillId="0" borderId="13" xfId="0" applyNumberFormat="1" applyFont="1" applyFill="1" applyBorder="1" applyAlignment="1" applyProtection="1">
      <alignment horizontal="left" vertical="center" wrapText="1"/>
    </xf>
    <xf numFmtId="183" fontId="5" fillId="0" borderId="1" xfId="0" applyNumberFormat="1" applyFont="1" applyFill="1" applyBorder="1" applyAlignment="1" applyProtection="1">
      <alignment horizontal="center" vertical="center" wrapText="1"/>
    </xf>
    <xf numFmtId="183" fontId="5" fillId="0" borderId="2" xfId="0" applyNumberFormat="1" applyFont="1" applyFill="1" applyBorder="1" applyAlignment="1" applyProtection="1">
      <alignment horizontal="center" vertical="center" wrapText="1"/>
    </xf>
    <xf numFmtId="183" fontId="5" fillId="0" borderId="3" xfId="0" applyNumberFormat="1" applyFont="1" applyFill="1" applyBorder="1" applyAlignment="1" applyProtection="1">
      <alignment horizontal="center" vertical="center" wrapText="1"/>
    </xf>
    <xf numFmtId="183" fontId="5" fillId="0" borderId="4" xfId="0" applyNumberFormat="1" applyFont="1" applyFill="1" applyBorder="1" applyAlignment="1" applyProtection="1">
      <alignment horizontal="center" vertical="center" wrapText="1"/>
    </xf>
    <xf numFmtId="183" fontId="5" fillId="0" borderId="5" xfId="0" applyNumberFormat="1" applyFont="1" applyFill="1" applyBorder="1" applyAlignment="1" applyProtection="1">
      <alignment horizontal="center" vertical="center" wrapText="1"/>
    </xf>
    <xf numFmtId="181" fontId="5" fillId="0" borderId="1" xfId="0" applyNumberFormat="1" applyFont="1" applyFill="1" applyBorder="1" applyAlignment="1" applyProtection="1">
      <alignment horizontal="center" vertical="center" wrapText="1"/>
    </xf>
    <xf numFmtId="183" fontId="5" fillId="0" borderId="6" xfId="0" applyNumberFormat="1" applyFont="1" applyFill="1" applyBorder="1" applyAlignment="1" applyProtection="1">
      <alignment horizontal="center" vertical="center" wrapText="1"/>
    </xf>
    <xf numFmtId="183" fontId="5" fillId="0" borderId="7" xfId="0" applyNumberFormat="1" applyFont="1" applyFill="1" applyBorder="1" applyAlignment="1" applyProtection="1">
      <alignment horizontal="center" vertical="center" wrapText="1"/>
    </xf>
    <xf numFmtId="183" fontId="5" fillId="0" borderId="8" xfId="0" applyNumberFormat="1" applyFont="1" applyFill="1" applyBorder="1" applyAlignment="1" applyProtection="1">
      <alignment horizontal="center" vertical="center" wrapText="1"/>
    </xf>
    <xf numFmtId="183" fontId="5" fillId="0" borderId="9" xfId="0" applyNumberFormat="1" applyFont="1" applyFill="1" applyBorder="1" applyAlignment="1" applyProtection="1">
      <alignment horizontal="center" vertical="center" wrapText="1"/>
    </xf>
    <xf numFmtId="181" fontId="5" fillId="0" borderId="8" xfId="0" applyNumberFormat="1" applyFont="1" applyFill="1" applyBorder="1" applyAlignment="1" applyProtection="1">
      <alignment horizontal="center" vertical="center" wrapText="1"/>
    </xf>
    <xf numFmtId="183" fontId="5" fillId="0" borderId="10" xfId="0" applyNumberFormat="1" applyFont="1" applyFill="1" applyBorder="1" applyAlignment="1" applyProtection="1">
      <alignment horizontal="center" vertical="center" wrapText="1"/>
    </xf>
    <xf numFmtId="181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3" xfId="51" applyFont="1" applyFill="1" applyBorder="1" applyAlignment="1">
      <alignment horizontal="center" vertical="center" wrapText="1"/>
    </xf>
    <xf numFmtId="178" fontId="5" fillId="0" borderId="1" xfId="51" applyNumberFormat="1" applyFont="1" applyFill="1" applyBorder="1" applyAlignment="1">
      <alignment horizontal="center" vertical="center" wrapText="1"/>
    </xf>
    <xf numFmtId="0" fontId="5" fillId="0" borderId="8" xfId="49" applyNumberFormat="1" applyFont="1" applyFill="1" applyBorder="1" applyAlignment="1" applyProtection="1">
      <alignment horizontal="center" vertical="center" wrapText="1"/>
    </xf>
    <xf numFmtId="181" fontId="5" fillId="0" borderId="3" xfId="50" applyNumberFormat="1" applyFont="1" applyFill="1" applyBorder="1" applyAlignment="1">
      <alignment horizontal="center" vertical="center" wrapText="1"/>
    </xf>
    <xf numFmtId="178" fontId="5" fillId="0" borderId="8" xfId="51" applyNumberFormat="1" applyFont="1" applyFill="1" applyBorder="1" applyAlignment="1">
      <alignment horizontal="center" vertical="center" wrapText="1"/>
    </xf>
    <xf numFmtId="0" fontId="5" fillId="0" borderId="3" xfId="53" applyFont="1" applyFill="1" applyBorder="1" applyAlignment="1">
      <alignment horizontal="center" vertical="center" wrapText="1"/>
    </xf>
    <xf numFmtId="181" fontId="5" fillId="0" borderId="1" xfId="53" applyNumberFormat="1" applyFont="1" applyBorder="1" applyAlignment="1">
      <alignment horizontal="center" vertical="center"/>
    </xf>
    <xf numFmtId="0" fontId="5" fillId="0" borderId="4" xfId="49" applyNumberFormat="1" applyFont="1" applyFill="1" applyBorder="1" applyAlignment="1" applyProtection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181" fontId="5" fillId="0" borderId="4" xfId="53" applyNumberFormat="1" applyFont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 wrapText="1"/>
    </xf>
    <xf numFmtId="181" fontId="5" fillId="0" borderId="8" xfId="53" applyNumberFormat="1" applyFont="1" applyBorder="1" applyAlignment="1">
      <alignment horizontal="center" vertical="center"/>
    </xf>
    <xf numFmtId="181" fontId="5" fillId="0" borderId="1" xfId="50" applyNumberFormat="1" applyFont="1" applyFill="1" applyBorder="1" applyAlignment="1" applyProtection="1">
      <alignment horizontal="center" vertical="center" wrapText="1"/>
    </xf>
    <xf numFmtId="181" fontId="5" fillId="0" borderId="4" xfId="50" applyNumberFormat="1" applyFont="1" applyFill="1" applyBorder="1" applyAlignment="1" applyProtection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0" xfId="49" applyFont="1" applyFill="1" applyBorder="1" applyAlignment="1">
      <alignment horizontal="center" vertical="center" wrapText="1"/>
    </xf>
    <xf numFmtId="0" fontId="5" fillId="0" borderId="10" xfId="49" applyNumberFormat="1" applyFont="1" applyFill="1" applyBorder="1" applyAlignment="1">
      <alignment horizontal="center" vertical="center" wrapText="1"/>
    </xf>
    <xf numFmtId="0" fontId="5" fillId="0" borderId="10" xfId="49" applyFont="1" applyFill="1" applyBorder="1" applyAlignment="1">
      <alignment horizontal="center"/>
    </xf>
    <xf numFmtId="0" fontId="5" fillId="0" borderId="10" xfId="51" applyFont="1" applyFill="1" applyBorder="1" applyAlignment="1">
      <alignment horizontal="center" vertical="center" wrapText="1"/>
    </xf>
    <xf numFmtId="181" fontId="5" fillId="0" borderId="10" xfId="50" applyNumberFormat="1" applyFont="1" applyFill="1" applyBorder="1" applyAlignment="1" applyProtection="1">
      <alignment horizontal="center" vertical="center" wrapText="1"/>
    </xf>
    <xf numFmtId="0" fontId="5" fillId="0" borderId="10" xfId="50" applyFont="1" applyFill="1" applyBorder="1" applyAlignment="1">
      <alignment horizontal="center" vertical="center" wrapText="1"/>
    </xf>
    <xf numFmtId="0" fontId="5" fillId="0" borderId="10" xfId="53" applyFont="1" applyFill="1" applyBorder="1" applyAlignment="1">
      <alignment horizontal="center" vertical="center" wrapText="1"/>
    </xf>
    <xf numFmtId="181" fontId="5" fillId="0" borderId="8" xfId="50" applyNumberFormat="1" applyFont="1" applyFill="1" applyBorder="1" applyAlignment="1" applyProtection="1">
      <alignment horizontal="center" vertical="center" wrapText="1"/>
    </xf>
    <xf numFmtId="178" fontId="5" fillId="0" borderId="4" xfId="51" applyNumberFormat="1" applyFont="1" applyFill="1" applyBorder="1" applyAlignment="1">
      <alignment horizontal="center" vertical="center" wrapText="1"/>
    </xf>
    <xf numFmtId="183" fontId="5" fillId="0" borderId="3" xfId="50" applyNumberFormat="1" applyFont="1" applyBorder="1" applyAlignment="1">
      <alignment horizontal="center" vertical="center" wrapText="1"/>
    </xf>
    <xf numFmtId="0" fontId="5" fillId="0" borderId="3" xfId="52" applyFont="1" applyFill="1" applyBorder="1" applyAlignment="1">
      <alignment horizontal="center" vertical="center" wrapText="1"/>
    </xf>
    <xf numFmtId="178" fontId="5" fillId="0" borderId="1" xfId="50" applyNumberFormat="1" applyFont="1" applyFill="1" applyBorder="1" applyAlignment="1">
      <alignment horizontal="center" vertical="center" wrapText="1"/>
    </xf>
    <xf numFmtId="178" fontId="5" fillId="0" borderId="4" xfId="50" applyNumberFormat="1" applyFont="1" applyFill="1" applyBorder="1" applyAlignment="1">
      <alignment horizontal="center" vertical="center" wrapText="1"/>
    </xf>
    <xf numFmtId="0" fontId="5" fillId="0" borderId="3" xfId="53" applyFont="1" applyBorder="1" applyAlignment="1">
      <alignment horizontal="center" vertical="center" wrapText="1"/>
    </xf>
    <xf numFmtId="183" fontId="11" fillId="0" borderId="13" xfId="0" applyNumberFormat="1" applyFont="1" applyFill="1" applyBorder="1" applyAlignment="1" applyProtection="1">
      <alignment horizontal="right" vertical="center" wrapText="1"/>
    </xf>
    <xf numFmtId="178" fontId="5" fillId="0" borderId="3" xfId="51" applyNumberFormat="1" applyFont="1" applyFill="1" applyBorder="1" applyAlignment="1">
      <alignment horizontal="center" vertical="center" wrapText="1"/>
    </xf>
    <xf numFmtId="49" fontId="5" fillId="0" borderId="3" xfId="51" applyNumberFormat="1" applyFont="1" applyFill="1" applyBorder="1" applyAlignment="1">
      <alignment horizontal="center" vertical="center" wrapText="1"/>
    </xf>
    <xf numFmtId="49" fontId="5" fillId="0" borderId="3" xfId="50" applyNumberFormat="1" applyFont="1" applyFill="1" applyBorder="1" applyAlignment="1">
      <alignment horizontal="center" vertical="center" wrapText="1"/>
    </xf>
    <xf numFmtId="181" fontId="5" fillId="0" borderId="3" xfId="50" applyNumberFormat="1" applyFont="1" applyFill="1" applyBorder="1" applyAlignment="1" applyProtection="1">
      <alignment horizontal="center" vertical="center" wrapText="1"/>
    </xf>
    <xf numFmtId="181" fontId="5" fillId="0" borderId="3" xfId="53" applyNumberFormat="1" applyFont="1" applyFill="1" applyBorder="1" applyAlignment="1">
      <alignment horizontal="center" vertical="center"/>
    </xf>
    <xf numFmtId="49" fontId="5" fillId="0" borderId="3" xfId="53" applyNumberFormat="1" applyFont="1" applyFill="1" applyBorder="1" applyAlignment="1">
      <alignment horizontal="center" vertical="center"/>
    </xf>
    <xf numFmtId="181" fontId="5" fillId="0" borderId="3" xfId="53" applyNumberFormat="1" applyFont="1" applyBorder="1" applyAlignment="1">
      <alignment horizontal="center" vertical="center"/>
    </xf>
    <xf numFmtId="0" fontId="5" fillId="0" borderId="3" xfId="53" applyNumberFormat="1" applyFont="1" applyBorder="1" applyAlignment="1">
      <alignment horizontal="center" vertical="center"/>
    </xf>
    <xf numFmtId="181" fontId="5" fillId="0" borderId="1" xfId="49" applyNumberFormat="1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 wrapText="1"/>
    </xf>
    <xf numFmtId="178" fontId="5" fillId="0" borderId="3" xfId="49" applyNumberFormat="1" applyFont="1" applyFill="1" applyBorder="1" applyAlignment="1">
      <alignment horizontal="center" vertical="center" wrapText="1"/>
    </xf>
    <xf numFmtId="181" fontId="5" fillId="0" borderId="4" xfId="49" applyNumberFormat="1" applyFont="1" applyFill="1" applyBorder="1" applyAlignment="1">
      <alignment horizontal="center" vertical="center" wrapText="1"/>
    </xf>
    <xf numFmtId="181" fontId="5" fillId="0" borderId="3" xfId="49" applyNumberFormat="1" applyFont="1" applyFill="1" applyBorder="1" applyAlignment="1">
      <alignment horizontal="center" vertical="center" wrapText="1"/>
    </xf>
    <xf numFmtId="181" fontId="5" fillId="0" borderId="8" xfId="49" applyNumberFormat="1" applyFont="1" applyFill="1" applyBorder="1" applyAlignment="1">
      <alignment horizontal="center" vertical="center" wrapText="1"/>
    </xf>
    <xf numFmtId="49" fontId="5" fillId="0" borderId="3" xfId="50" applyNumberFormat="1" applyFont="1" applyFill="1" applyBorder="1" applyAlignment="1" applyProtection="1">
      <alignment horizontal="center" vertical="center" wrapText="1"/>
    </xf>
    <xf numFmtId="181" fontId="5" fillId="0" borderId="3" xfId="49" applyNumberFormat="1" applyFont="1" applyFill="1" applyBorder="1" applyAlignment="1">
      <alignment horizontal="center" vertical="center"/>
    </xf>
    <xf numFmtId="49" fontId="5" fillId="0" borderId="3" xfId="49" applyNumberFormat="1" applyFont="1" applyFill="1" applyBorder="1" applyAlignment="1">
      <alignment horizontal="center" vertical="center"/>
    </xf>
    <xf numFmtId="178" fontId="5" fillId="0" borderId="3" xfId="50" applyNumberFormat="1" applyFont="1" applyFill="1" applyBorder="1" applyAlignment="1">
      <alignment horizontal="center" vertical="center" wrapText="1"/>
    </xf>
    <xf numFmtId="0" fontId="5" fillId="0" borderId="3" xfId="50" applyNumberFormat="1" applyFont="1" applyFill="1" applyBorder="1" applyAlignment="1">
      <alignment horizontal="center" vertical="center" wrapText="1"/>
    </xf>
    <xf numFmtId="0" fontId="5" fillId="0" borderId="0" xfId="49" applyNumberFormat="1" applyFont="1" applyFill="1" applyBorder="1" applyAlignment="1">
      <alignment horizontal="center" vertical="center" wrapText="1"/>
    </xf>
    <xf numFmtId="49" fontId="5" fillId="0" borderId="8" xfId="49" applyNumberFormat="1" applyFont="1" applyFill="1" applyBorder="1" applyAlignment="1">
      <alignment horizontal="center" vertical="center" wrapText="1"/>
    </xf>
    <xf numFmtId="178" fontId="5" fillId="0" borderId="8" xfId="49" applyNumberFormat="1" applyFont="1" applyFill="1" applyBorder="1" applyAlignment="1">
      <alignment horizontal="center" vertical="center" wrapText="1"/>
    </xf>
    <xf numFmtId="0" fontId="5" fillId="0" borderId="8" xfId="49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/>
    </xf>
    <xf numFmtId="49" fontId="5" fillId="0" borderId="3" xfId="49" applyNumberFormat="1" applyFont="1" applyFill="1" applyBorder="1" applyAlignment="1">
      <alignment horizontal="center"/>
    </xf>
    <xf numFmtId="181" fontId="5" fillId="0" borderId="3" xfId="49" applyNumberFormat="1" applyFont="1" applyFill="1" applyBorder="1" applyAlignment="1">
      <alignment vertical="center"/>
    </xf>
    <xf numFmtId="0" fontId="5" fillId="0" borderId="3" xfId="49" applyFont="1" applyFill="1" applyBorder="1" applyAlignment="1">
      <alignment vertical="center"/>
    </xf>
    <xf numFmtId="49" fontId="5" fillId="0" borderId="3" xfId="53" applyNumberFormat="1" applyFont="1" applyBorder="1" applyAlignment="1">
      <alignment horizontal="center" vertical="center"/>
    </xf>
    <xf numFmtId="178" fontId="5" fillId="0" borderId="10" xfId="51" applyNumberFormat="1" applyFont="1" applyFill="1" applyBorder="1" applyAlignment="1">
      <alignment horizontal="center" vertical="center" wrapText="1"/>
    </xf>
    <xf numFmtId="178" fontId="5" fillId="0" borderId="3" xfId="51" applyNumberFormat="1" applyFont="1" applyFill="1" applyBorder="1" applyAlignment="1" applyProtection="1">
      <alignment horizontal="center" vertical="center" wrapText="1"/>
    </xf>
    <xf numFmtId="181" fontId="5" fillId="0" borderId="3" xfId="52" applyNumberFormat="1" applyFont="1" applyFill="1" applyBorder="1" applyAlignment="1">
      <alignment horizontal="center" vertical="center" wrapText="1"/>
    </xf>
    <xf numFmtId="49" fontId="5" fillId="0" borderId="3" xfId="52" applyNumberFormat="1" applyFont="1" applyFill="1" applyBorder="1" applyAlignment="1">
      <alignment horizontal="center" vertical="center"/>
    </xf>
    <xf numFmtId="181" fontId="5" fillId="0" borderId="3" xfId="52" applyNumberFormat="1" applyFont="1" applyFill="1" applyBorder="1" applyAlignment="1">
      <alignment horizontal="center" vertical="center"/>
    </xf>
    <xf numFmtId="178" fontId="5" fillId="0" borderId="1" xfId="49" applyNumberFormat="1" applyFont="1" applyFill="1" applyBorder="1" applyAlignment="1">
      <alignment horizontal="center" vertical="center" wrapText="1"/>
    </xf>
    <xf numFmtId="178" fontId="5" fillId="0" borderId="4" xfId="49" applyNumberFormat="1" applyFont="1" applyFill="1" applyBorder="1" applyAlignment="1">
      <alignment horizontal="center" vertical="center" wrapText="1"/>
    </xf>
    <xf numFmtId="178" fontId="5" fillId="0" borderId="3" xfId="50" applyNumberFormat="1" applyFont="1" applyFill="1" applyBorder="1" applyAlignment="1" applyProtection="1">
      <alignment vertical="center" wrapText="1"/>
    </xf>
    <xf numFmtId="0" fontId="5" fillId="0" borderId="3" xfId="49" applyFont="1" applyFill="1" applyBorder="1" applyAlignment="1">
      <alignment horizontal="center" vertical="center"/>
    </xf>
    <xf numFmtId="0" fontId="5" fillId="0" borderId="3" xfId="53" applyFont="1" applyBorder="1" applyAlignment="1">
      <alignment horizontal="center" vertical="center"/>
    </xf>
    <xf numFmtId="0" fontId="5" fillId="0" borderId="3" xfId="52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8" xfId="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8" xfId="50" applyFont="1" applyFill="1" applyBorder="1" applyAlignment="1">
      <alignment horizontal="center" vertical="center" wrapText="1"/>
    </xf>
    <xf numFmtId="49" fontId="5" fillId="0" borderId="8" xfId="50" applyNumberFormat="1" applyFont="1" applyFill="1" applyBorder="1" applyAlignment="1">
      <alignment horizontal="center" vertical="center" wrapText="1"/>
    </xf>
    <xf numFmtId="178" fontId="5" fillId="0" borderId="8" xfId="50" applyNumberFormat="1" applyFont="1" applyFill="1" applyBorder="1" applyAlignment="1">
      <alignment horizontal="center" vertical="center" wrapText="1"/>
    </xf>
    <xf numFmtId="0" fontId="5" fillId="0" borderId="8" xfId="50" applyNumberFormat="1" applyFont="1" applyFill="1" applyBorder="1" applyAlignment="1">
      <alignment horizontal="center" vertical="center" wrapText="1"/>
    </xf>
    <xf numFmtId="178" fontId="5" fillId="0" borderId="3" xfId="50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>
      <alignment horizontal="center" vertical="center" wrapText="1"/>
    </xf>
    <xf numFmtId="181" fontId="5" fillId="0" borderId="3" xfId="53" applyNumberFormat="1" applyFont="1" applyFill="1" applyBorder="1" applyAlignment="1">
      <alignment horizontal="center" vertical="center" wrapText="1"/>
    </xf>
    <xf numFmtId="0" fontId="5" fillId="0" borderId="3" xfId="53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35" fillId="0" borderId="0" xfId="0" applyFont="1">
      <alignment vertical="center"/>
    </xf>
    <xf numFmtId="0" fontId="36" fillId="0" borderId="0" xfId="0" applyNumberFormat="1" applyFont="1" applyFill="1" applyBorder="1" applyAlignment="1" applyProtection="1">
      <alignment horizontal="center" vertical="center"/>
    </xf>
    <xf numFmtId="176" fontId="36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/>
    </xf>
    <xf numFmtId="178" fontId="5" fillId="0" borderId="4" xfId="0" applyNumberFormat="1" applyFont="1" applyFill="1" applyBorder="1" applyAlignment="1" applyProtection="1">
      <alignment horizontal="center" vertical="center"/>
    </xf>
    <xf numFmtId="178" fontId="5" fillId="0" borderId="0" xfId="0" applyNumberFormat="1" applyFont="1" applyFill="1" applyBorder="1" applyAlignment="1" applyProtection="1">
      <alignment horizontal="center" vertical="center"/>
    </xf>
    <xf numFmtId="0" fontId="36" fillId="2" borderId="0" xfId="0" applyNumberFormat="1" applyFont="1" applyFill="1" applyAlignment="1" applyProtection="1">
      <alignment horizontal="center" vertical="center"/>
    </xf>
    <xf numFmtId="0" fontId="36" fillId="0" borderId="0" xfId="0" applyNumberFormat="1" applyFont="1" applyFill="1" applyAlignment="1" applyProtection="1">
      <alignment horizontal="center" vertical="center" wrapText="1"/>
    </xf>
    <xf numFmtId="178" fontId="37" fillId="2" borderId="0" xfId="0" applyNumberFormat="1" applyFont="1" applyFill="1" applyAlignment="1" applyProtection="1">
      <alignment horizontal="center" vertical="center"/>
    </xf>
    <xf numFmtId="178" fontId="36" fillId="2" borderId="0" xfId="0" applyNumberFormat="1" applyFont="1" applyFill="1" applyAlignment="1" applyProtection="1">
      <alignment horizontal="center" vertical="center"/>
    </xf>
    <xf numFmtId="178" fontId="38" fillId="2" borderId="0" xfId="0" applyNumberFormat="1" applyFont="1" applyFill="1" applyAlignment="1" applyProtection="1">
      <alignment horizontal="center" vertical="center"/>
    </xf>
    <xf numFmtId="0" fontId="5" fillId="2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18" fillId="2" borderId="0" xfId="0" applyNumberFormat="1" applyFont="1" applyFill="1" applyAlignment="1" applyProtection="1">
      <alignment horizontal="center" vertical="center"/>
    </xf>
    <xf numFmtId="178" fontId="5" fillId="2" borderId="0" xfId="0" applyNumberFormat="1" applyFont="1" applyFill="1" applyAlignment="1" applyProtection="1">
      <alignment horizontal="center" vertical="center"/>
    </xf>
    <xf numFmtId="178" fontId="30" fillId="2" borderId="0" xfId="0" applyNumberFormat="1" applyFont="1" applyFill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178" fontId="5" fillId="2" borderId="6" xfId="0" applyNumberFormat="1" applyFont="1" applyFill="1" applyBorder="1" applyAlignment="1" applyProtection="1">
      <alignment horizontal="center" vertical="center" wrapText="1"/>
    </xf>
    <xf numFmtId="178" fontId="5" fillId="2" borderId="7" xfId="0" applyNumberFormat="1" applyFont="1" applyFill="1" applyBorder="1" applyAlignment="1" applyProtection="1">
      <alignment horizontal="center" vertical="center" wrapText="1"/>
    </xf>
    <xf numFmtId="178" fontId="5" fillId="2" borderId="3" xfId="0" applyNumberFormat="1" applyFont="1" applyFill="1" applyBorder="1" applyAlignment="1" applyProtection="1">
      <alignment horizontal="center" vertical="center" wrapText="1"/>
    </xf>
    <xf numFmtId="178" fontId="5" fillId="2" borderId="1" xfId="0" applyNumberFormat="1" applyFont="1" applyFill="1" applyBorder="1" applyAlignment="1" applyProtection="1">
      <alignment horizontal="center" vertical="center" wrapText="1"/>
    </xf>
    <xf numFmtId="178" fontId="5" fillId="2" borderId="8" xfId="0" applyNumberFormat="1" applyFont="1" applyFill="1" applyBorder="1" applyAlignment="1" applyProtection="1">
      <alignment horizontal="center" vertical="center" wrapText="1"/>
    </xf>
    <xf numFmtId="176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178" fontId="5" fillId="2" borderId="1" xfId="0" applyNumberFormat="1" applyFont="1" applyFill="1" applyBorder="1" applyAlignment="1">
      <alignment horizontal="center" vertical="center"/>
    </xf>
    <xf numFmtId="178" fontId="5" fillId="2" borderId="4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178" fontId="5" fillId="2" borderId="8" xfId="0" applyNumberFormat="1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vertical="center" wrapText="1"/>
    </xf>
    <xf numFmtId="49" fontId="5" fillId="2" borderId="3" xfId="0" applyNumberFormat="1" applyFont="1" applyFill="1" applyBorder="1" applyAlignment="1" applyProtection="1">
      <alignment vertical="center"/>
    </xf>
    <xf numFmtId="0" fontId="38" fillId="2" borderId="0" xfId="0" applyNumberFormat="1" applyFont="1" applyFill="1" applyAlignment="1" applyProtection="1">
      <alignment horizontal="center" vertical="center"/>
    </xf>
    <xf numFmtId="176" fontId="5" fillId="2" borderId="0" xfId="0" applyNumberFormat="1" applyFont="1" applyFill="1" applyAlignment="1" applyProtection="1">
      <alignment horizontal="center" vertical="center"/>
    </xf>
    <xf numFmtId="176" fontId="30" fillId="2" borderId="0" xfId="0" applyNumberFormat="1" applyFont="1" applyFill="1" applyAlignment="1" applyProtection="1">
      <alignment horizontal="center" vertical="center"/>
    </xf>
    <xf numFmtId="176" fontId="5" fillId="2" borderId="7" xfId="0" applyNumberFormat="1" applyFont="1" applyFill="1" applyBorder="1" applyAlignment="1" applyProtection="1">
      <alignment horizontal="center" vertical="center" wrapText="1"/>
    </xf>
    <xf numFmtId="178" fontId="5" fillId="2" borderId="10" xfId="0" applyNumberFormat="1" applyFont="1" applyFill="1" applyBorder="1" applyAlignment="1" applyProtection="1">
      <alignment horizontal="center" vertical="center" wrapText="1"/>
    </xf>
    <xf numFmtId="0" fontId="39" fillId="2" borderId="3" xfId="0" applyFont="1" applyFill="1" applyBorder="1" applyAlignment="1">
      <alignment horizontal="center" vertical="top" wrapText="1"/>
    </xf>
    <xf numFmtId="178" fontId="39" fillId="2" borderId="3" xfId="0" applyNumberFormat="1" applyFont="1" applyFill="1" applyBorder="1" applyAlignment="1">
      <alignment horizontal="left" vertical="top" wrapText="1"/>
    </xf>
    <xf numFmtId="178" fontId="39" fillId="2" borderId="3" xfId="0" applyNumberFormat="1" applyFont="1" applyFill="1" applyBorder="1" applyAlignment="1">
      <alignment horizontal="center" vertical="top" wrapText="1"/>
    </xf>
    <xf numFmtId="49" fontId="5" fillId="2" borderId="3" xfId="0" applyNumberFormat="1" applyFont="1" applyFill="1" applyBorder="1" applyAlignment="1" applyProtection="1">
      <alignment horizontal="center" vertical="center"/>
    </xf>
    <xf numFmtId="0" fontId="39" fillId="2" borderId="3" xfId="0" applyFont="1" applyFill="1" applyBorder="1" applyAlignment="1">
      <alignment horizontal="left" vertical="center" wrapText="1"/>
    </xf>
    <xf numFmtId="178" fontId="39" fillId="2" borderId="3" xfId="0" applyNumberFormat="1" applyFont="1" applyFill="1" applyBorder="1" applyAlignment="1">
      <alignment horizontal="left" vertical="center" wrapText="1"/>
    </xf>
    <xf numFmtId="178" fontId="5" fillId="2" borderId="3" xfId="0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>
      <alignment horizontal="center"/>
    </xf>
    <xf numFmtId="178" fontId="5" fillId="2" borderId="3" xfId="0" applyNumberFormat="1" applyFont="1" applyFill="1" applyBorder="1" applyAlignment="1">
      <alignment horizontal="center"/>
    </xf>
    <xf numFmtId="178" fontId="5" fillId="2" borderId="3" xfId="0" applyNumberFormat="1" applyFont="1" applyFill="1" applyBorder="1" applyAlignment="1"/>
    <xf numFmtId="178" fontId="5" fillId="2" borderId="3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/>
    <xf numFmtId="178" fontId="5" fillId="2" borderId="3" xfId="0" applyNumberFormat="1" applyFont="1" applyFill="1" applyBorder="1" applyAlignment="1">
      <alignment vertical="center"/>
    </xf>
    <xf numFmtId="178" fontId="39" fillId="2" borderId="3" xfId="0" applyNumberFormat="1" applyFont="1" applyFill="1" applyBorder="1" applyAlignment="1">
      <alignment vertical="top" wrapText="1"/>
    </xf>
    <xf numFmtId="178" fontId="39" fillId="2" borderId="3" xfId="0" applyNumberFormat="1" applyFont="1" applyFill="1" applyBorder="1" applyAlignment="1">
      <alignment horizontal="center" vertical="center" wrapText="1"/>
    </xf>
    <xf numFmtId="178" fontId="5" fillId="2" borderId="3" xfId="0" applyNumberFormat="1" applyFont="1" applyFill="1" applyBorder="1" applyAlignment="1">
      <alignment horizontal="justify" vertical="top" wrapText="1" indent="2"/>
    </xf>
    <xf numFmtId="49" fontId="5" fillId="2" borderId="3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 applyProtection="1">
      <alignment vertical="center"/>
    </xf>
    <xf numFmtId="58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wrapText="1"/>
    </xf>
    <xf numFmtId="178" fontId="5" fillId="2" borderId="3" xfId="0" applyNumberFormat="1" applyFont="1" applyFill="1" applyBorder="1" applyAlignment="1">
      <alignment wrapText="1"/>
    </xf>
    <xf numFmtId="58" fontId="5" fillId="2" borderId="3" xfId="0" applyNumberFormat="1" applyFont="1" applyFill="1" applyBorder="1" applyAlignment="1">
      <alignment horizontal="center"/>
    </xf>
    <xf numFmtId="178" fontId="40" fillId="2" borderId="0" xfId="0" applyNumberFormat="1" applyFont="1" applyFill="1" applyAlignment="1" applyProtection="1">
      <alignment horizontal="center" vertical="center"/>
    </xf>
    <xf numFmtId="58" fontId="5" fillId="2" borderId="3" xfId="0" applyNumberFormat="1" applyFont="1" applyFill="1" applyBorder="1" applyAlignment="1">
      <alignment horizontal="center" wrapText="1"/>
    </xf>
    <xf numFmtId="178" fontId="5" fillId="2" borderId="3" xfId="0" applyNumberFormat="1" applyFont="1" applyFill="1" applyBorder="1" applyAlignment="1">
      <alignment horizontal="center" wrapText="1"/>
    </xf>
    <xf numFmtId="58" fontId="39" fillId="2" borderId="3" xfId="0" applyNumberFormat="1" applyFont="1" applyFill="1" applyBorder="1" applyAlignment="1">
      <alignment horizontal="center" vertical="top" wrapText="1"/>
    </xf>
    <xf numFmtId="0" fontId="5" fillId="2" borderId="3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vertical="center" wrapText="1"/>
    </xf>
    <xf numFmtId="0" fontId="18" fillId="2" borderId="3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178" fontId="7" fillId="0" borderId="8" xfId="0" applyNumberFormat="1" applyFont="1" applyFill="1" applyBorder="1" applyAlignment="1">
      <alignment horizontal="center" vertical="center" wrapText="1"/>
    </xf>
    <xf numFmtId="58" fontId="7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179" fontId="41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179" fontId="17" fillId="0" borderId="8" xfId="0" applyNumberFormat="1" applyFont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179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9" fontId="18" fillId="0" borderId="3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9" fillId="0" borderId="4" xfId="0" applyNumberFormat="1" applyFont="1" applyFill="1" applyBorder="1" applyAlignment="1" applyProtection="1">
      <alignment horizontal="center" vertical="center"/>
    </xf>
    <xf numFmtId="0" fontId="19" fillId="0" borderId="4" xfId="0" applyNumberFormat="1" applyFont="1" applyFill="1" applyBorder="1" applyAlignment="1" applyProtection="1">
      <alignment horizontal="center" vertical="center" wrapText="1"/>
    </xf>
    <xf numFmtId="179" fontId="19" fillId="0" borderId="3" xfId="0" applyNumberFormat="1" applyFont="1" applyFill="1" applyBorder="1" applyAlignment="1" applyProtection="1">
      <alignment horizontal="center" vertical="center"/>
    </xf>
    <xf numFmtId="0" fontId="18" fillId="2" borderId="4" xfId="0" applyNumberFormat="1" applyFont="1" applyFill="1" applyBorder="1" applyAlignment="1" applyProtection="1">
      <alignment horizontal="center" vertical="center"/>
    </xf>
    <xf numFmtId="0" fontId="18" fillId="2" borderId="4" xfId="0" applyNumberFormat="1" applyFont="1" applyFill="1" applyBorder="1" applyAlignment="1" applyProtection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179" fontId="18" fillId="2" borderId="3" xfId="0" applyNumberFormat="1" applyFont="1" applyFill="1" applyBorder="1" applyAlignment="1" applyProtection="1">
      <alignment horizontal="center" vertical="center"/>
    </xf>
    <xf numFmtId="0" fontId="19" fillId="0" borderId="3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8" fillId="0" borderId="3" xfId="0" applyFont="1" applyBorder="1">
      <alignment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84" fontId="18" fillId="0" borderId="3" xfId="0" applyNumberFormat="1" applyFont="1" applyFill="1" applyBorder="1" applyAlignment="1">
      <alignment horizontal="center" vertical="center"/>
    </xf>
    <xf numFmtId="179" fontId="18" fillId="0" borderId="3" xfId="0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179" fontId="43" fillId="0" borderId="0" xfId="0" applyNumberFormat="1" applyFont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179" fontId="17" fillId="0" borderId="6" xfId="0" applyNumberFormat="1" applyFont="1" applyBorder="1" applyAlignment="1">
      <alignment horizontal="center" vertical="center" wrapText="1"/>
    </xf>
    <xf numFmtId="179" fontId="17" fillId="0" borderId="10" xfId="0" applyNumberFormat="1" applyFont="1" applyBorder="1" applyAlignment="1">
      <alignment horizontal="center" vertical="center" wrapText="1"/>
    </xf>
    <xf numFmtId="178" fontId="30" fillId="2" borderId="3" xfId="0" applyNumberFormat="1" applyFont="1" applyFill="1" applyBorder="1" applyAlignment="1">
      <alignment horizontal="center" vertical="center"/>
    </xf>
    <xf numFmtId="178" fontId="18" fillId="0" borderId="3" xfId="0" applyNumberFormat="1" applyFont="1" applyBorder="1" applyAlignment="1">
      <alignment horizontal="center" vertical="center"/>
    </xf>
    <xf numFmtId="58" fontId="18" fillId="0" borderId="3" xfId="0" applyNumberFormat="1" applyFont="1" applyBorder="1" applyAlignment="1">
      <alignment horizontal="center" vertical="center"/>
    </xf>
    <xf numFmtId="179" fontId="18" fillId="2" borderId="4" xfId="0" applyNumberFormat="1" applyFont="1" applyFill="1" applyBorder="1" applyAlignment="1">
      <alignment horizontal="center" vertical="center"/>
    </xf>
    <xf numFmtId="179" fontId="18" fillId="0" borderId="4" xfId="0" applyNumberFormat="1" applyFont="1" applyBorder="1" applyAlignment="1">
      <alignment horizontal="center" vertical="center"/>
    </xf>
    <xf numFmtId="178" fontId="18" fillId="0" borderId="4" xfId="0" applyNumberFormat="1" applyFont="1" applyBorder="1" applyAlignment="1">
      <alignment horizontal="center" vertical="center"/>
    </xf>
    <xf numFmtId="49" fontId="19" fillId="0" borderId="3" xfId="0" applyNumberFormat="1" applyFont="1" applyFill="1" applyBorder="1" applyAlignment="1" applyProtection="1">
      <alignment horizontal="center" vertical="center"/>
    </xf>
    <xf numFmtId="179" fontId="18" fillId="0" borderId="4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 applyProtection="1">
      <alignment horizontal="center" vertical="center"/>
    </xf>
    <xf numFmtId="178" fontId="18" fillId="2" borderId="4" xfId="0" applyNumberFormat="1" applyFont="1" applyFill="1" applyBorder="1" applyAlignment="1">
      <alignment horizontal="center" vertical="center"/>
    </xf>
    <xf numFmtId="179" fontId="18" fillId="0" borderId="6" xfId="0" applyNumberFormat="1" applyFont="1" applyFill="1" applyBorder="1" applyAlignment="1">
      <alignment horizontal="center" vertical="center"/>
    </xf>
    <xf numFmtId="179" fontId="18" fillId="0" borderId="6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179" fontId="19" fillId="0" borderId="4" xfId="0" applyNumberFormat="1" applyFont="1" applyFill="1" applyBorder="1" applyAlignment="1" applyProtection="1">
      <alignment horizontal="center" vertical="center"/>
    </xf>
    <xf numFmtId="176" fontId="19" fillId="0" borderId="4" xfId="0" applyNumberFormat="1" applyFont="1" applyFill="1" applyBorder="1" applyAlignment="1" applyProtection="1">
      <alignment horizontal="center" vertical="center"/>
    </xf>
    <xf numFmtId="176" fontId="19" fillId="0" borderId="3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181" fontId="14" fillId="0" borderId="0" xfId="0" applyNumberFormat="1" applyFont="1" applyFill="1" applyBorder="1" applyAlignment="1">
      <alignment horizontal="right" vertical="center"/>
    </xf>
    <xf numFmtId="181" fontId="27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center" vertical="center"/>
    </xf>
    <xf numFmtId="181" fontId="27" fillId="0" borderId="0" xfId="0" applyNumberFormat="1" applyFont="1" applyFill="1" applyBorder="1" applyAlignment="1">
      <alignment horizontal="left" vertical="center"/>
    </xf>
    <xf numFmtId="178" fontId="14" fillId="0" borderId="0" xfId="0" applyNumberFormat="1" applyFont="1" applyFill="1" applyBorder="1" applyAlignment="1">
      <alignment horizontal="right" vertical="center"/>
    </xf>
    <xf numFmtId="49" fontId="7" fillId="0" borderId="3" xfId="0" applyNumberFormat="1" applyFont="1" applyFill="1" applyBorder="1" applyAlignment="1">
      <alignment horizontal="left" vertical="center" wrapText="1"/>
    </xf>
    <xf numFmtId="178" fontId="7" fillId="0" borderId="3" xfId="0" applyNumberFormat="1" applyFont="1" applyFill="1" applyBorder="1" applyAlignment="1">
      <alignment vertical="center" wrapText="1"/>
    </xf>
    <xf numFmtId="178" fontId="7" fillId="0" borderId="3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58" fontId="5" fillId="0" borderId="3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center"/>
    </xf>
    <xf numFmtId="49" fontId="44" fillId="0" borderId="0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left" vertical="center"/>
    </xf>
    <xf numFmtId="178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left" vertical="center" wrapText="1"/>
    </xf>
    <xf numFmtId="49" fontId="44" fillId="0" borderId="0" xfId="0" applyNumberFormat="1" applyFont="1" applyFill="1" applyBorder="1" applyAlignment="1">
      <alignment horizontal="center" vertical="center" wrapText="1"/>
    </xf>
    <xf numFmtId="49" fontId="44" fillId="0" borderId="0" xfId="0" applyNumberFormat="1" applyFont="1" applyFill="1" applyBorder="1" applyAlignment="1">
      <alignment horizontal="left" vertical="center"/>
    </xf>
    <xf numFmtId="49" fontId="44" fillId="0" borderId="0" xfId="0" applyNumberFormat="1" applyFont="1" applyFill="1" applyBorder="1" applyAlignment="1">
      <alignment horizontal="left" vertical="center" wrapText="1"/>
    </xf>
    <xf numFmtId="178" fontId="8" fillId="0" borderId="0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/>
    </xf>
    <xf numFmtId="177" fontId="19" fillId="0" borderId="3" xfId="0" applyNumberFormat="1" applyFont="1" applyFill="1" applyBorder="1" applyAlignment="1" applyProtection="1">
      <alignment horizontal="center" vertical="center" wrapText="1"/>
    </xf>
    <xf numFmtId="177" fontId="19" fillId="0" borderId="3" xfId="0" applyNumberFormat="1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>
      <alignment horizontal="justify" vertical="top" wrapText="1"/>
    </xf>
    <xf numFmtId="49" fontId="18" fillId="0" borderId="3" xfId="3" applyNumberFormat="1" applyFont="1" applyFill="1" applyBorder="1" applyAlignment="1" applyProtection="1">
      <alignment horizontal="center" vertical="center" wrapText="1"/>
    </xf>
    <xf numFmtId="181" fontId="5" fillId="0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78" fontId="19" fillId="0" borderId="3" xfId="0" applyNumberFormat="1" applyFont="1" applyFill="1" applyBorder="1" applyAlignment="1" applyProtection="1">
      <alignment horizontal="center" vertical="center"/>
    </xf>
    <xf numFmtId="181" fontId="19" fillId="0" borderId="3" xfId="0" applyNumberFormat="1" applyFont="1" applyFill="1" applyBorder="1" applyAlignment="1" applyProtection="1">
      <alignment horizontal="center" vertical="center"/>
    </xf>
    <xf numFmtId="0" fontId="5" fillId="0" borderId="3" xfId="52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52" applyNumberFormat="1" applyFont="1" applyFill="1" applyBorder="1" applyAlignment="1" applyProtection="1">
      <alignment horizontal="left" vertical="center" wrapText="1"/>
      <protection locked="0"/>
    </xf>
    <xf numFmtId="0" fontId="5" fillId="0" borderId="3" xfId="54" applyFont="1" applyBorder="1" applyAlignment="1">
      <alignment horizontal="left" vertical="center" wrapText="1"/>
    </xf>
    <xf numFmtId="0" fontId="5" fillId="0" borderId="3" xfId="54" applyFont="1" applyBorder="1" applyAlignment="1">
      <alignment horizontal="center" vertical="center" wrapText="1"/>
    </xf>
    <xf numFmtId="0" fontId="5" fillId="0" borderId="3" xfId="52" applyFont="1" applyFill="1" applyBorder="1" applyAlignment="1">
      <alignment horizontal="left" vertical="center" wrapText="1"/>
    </xf>
    <xf numFmtId="49" fontId="18" fillId="0" borderId="3" xfId="0" applyNumberFormat="1" applyFont="1" applyFill="1" applyBorder="1" applyAlignment="1">
      <alignment vertical="center"/>
    </xf>
    <xf numFmtId="49" fontId="18" fillId="0" borderId="3" xfId="3" applyNumberFormat="1" applyFont="1" applyFill="1" applyBorder="1" applyAlignment="1">
      <alignment horizontal="center" vertical="center" wrapText="1"/>
    </xf>
    <xf numFmtId="181" fontId="5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 applyProtection="1">
      <alignment horizontal="center" vertical="center" wrapText="1"/>
    </xf>
    <xf numFmtId="177" fontId="5" fillId="0" borderId="3" xfId="0" applyNumberFormat="1" applyFont="1" applyFill="1" applyBorder="1" applyAlignment="1" applyProtection="1">
      <alignment horizontal="center" vertical="top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6" fillId="0" borderId="0" xfId="0" applyFont="1" applyFill="1">
      <alignment vertical="center"/>
    </xf>
    <xf numFmtId="0" fontId="0" fillId="0" borderId="0" xfId="0" applyBorder="1">
      <alignment vertical="center"/>
    </xf>
    <xf numFmtId="0" fontId="47" fillId="0" borderId="0" xfId="0" applyFont="1" applyFill="1" applyAlignment="1">
      <alignment horizontal="center" vertical="center" wrapText="1"/>
    </xf>
    <xf numFmtId="176" fontId="47" fillId="0" borderId="0" xfId="0" applyNumberFormat="1" applyFont="1" applyFill="1" applyAlignment="1">
      <alignment horizontal="center" vertical="center" wrapText="1"/>
    </xf>
    <xf numFmtId="0" fontId="48" fillId="0" borderId="0" xfId="0" applyFont="1" applyFill="1" applyAlignment="1">
      <alignment vertical="center" wrapText="1"/>
    </xf>
    <xf numFmtId="176" fontId="48" fillId="0" borderId="0" xfId="0" applyNumberFormat="1" applyFont="1" applyFill="1" applyAlignment="1">
      <alignment vertical="center" wrapText="1"/>
    </xf>
    <xf numFmtId="176" fontId="48" fillId="0" borderId="0" xfId="0" applyNumberFormat="1" applyFont="1" applyFill="1" applyAlignment="1">
      <alignment vertical="center"/>
    </xf>
    <xf numFmtId="176" fontId="7" fillId="0" borderId="1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176" fontId="7" fillId="0" borderId="15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6" fontId="7" fillId="0" borderId="16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178" fontId="7" fillId="0" borderId="3" xfId="0" applyNumberFormat="1" applyFont="1" applyFill="1" applyBorder="1" applyAlignment="1">
      <alignment horizontal="right" vertical="center" wrapText="1"/>
    </xf>
    <xf numFmtId="0" fontId="49" fillId="0" borderId="3" xfId="0" applyFont="1" applyFill="1" applyBorder="1" applyAlignment="1">
      <alignment horizontal="left" vertical="center"/>
    </xf>
    <xf numFmtId="178" fontId="39" fillId="0" borderId="3" xfId="0" applyNumberFormat="1" applyFont="1" applyFill="1" applyBorder="1" applyAlignment="1">
      <alignment horizontal="right" vertical="center" wrapText="1"/>
    </xf>
    <xf numFmtId="178" fontId="7" fillId="0" borderId="3" xfId="0" applyNumberFormat="1" applyFont="1" applyFill="1" applyBorder="1" applyAlignment="1" applyProtection="1">
      <alignment horizontal="right" vertical="center" wrapText="1"/>
    </xf>
    <xf numFmtId="178" fontId="5" fillId="0" borderId="3" xfId="0" applyNumberFormat="1" applyFont="1" applyFill="1" applyBorder="1" applyAlignment="1" applyProtection="1">
      <alignment horizontal="right" vertical="center" wrapText="1"/>
    </xf>
    <xf numFmtId="181" fontId="5" fillId="0" borderId="3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vertical="center"/>
    </xf>
    <xf numFmtId="178" fontId="14" fillId="0" borderId="0" xfId="0" applyNumberFormat="1" applyFont="1" applyFill="1" applyAlignment="1">
      <alignment vertical="center" wrapText="1"/>
    </xf>
    <xf numFmtId="178" fontId="14" fillId="0" borderId="0" xfId="0" applyNumberFormat="1" applyFont="1" applyFill="1" applyAlignment="1">
      <alignment horizontal="right" vertical="center" wrapText="1"/>
    </xf>
    <xf numFmtId="0" fontId="14" fillId="0" borderId="0" xfId="0" applyFont="1" applyFill="1" applyBorder="1" applyAlignment="1">
      <alignment vertical="center"/>
    </xf>
    <xf numFmtId="178" fontId="14" fillId="0" borderId="0" xfId="0" applyNumberFormat="1" applyFont="1" applyFill="1" applyBorder="1" applyAlignment="1">
      <alignment vertical="center" wrapText="1"/>
    </xf>
    <xf numFmtId="178" fontId="14" fillId="0" borderId="0" xfId="0" applyNumberFormat="1" applyFont="1" applyFill="1" applyBorder="1" applyAlignment="1">
      <alignment horizontal="right" vertical="center" wrapText="1"/>
    </xf>
    <xf numFmtId="176" fontId="0" fillId="0" borderId="0" xfId="0" applyNumberFormat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78" fontId="5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vertical="center" wrapText="1"/>
    </xf>
    <xf numFmtId="178" fontId="7" fillId="0" borderId="0" xfId="0" applyNumberFormat="1" applyFont="1" applyFill="1" applyBorder="1" applyAlignment="1">
      <alignment vertical="center" wrapText="1"/>
    </xf>
    <xf numFmtId="178" fontId="7" fillId="0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Fill="1" applyBorder="1" applyAlignment="1" applyProtection="1">
      <alignment vertical="center"/>
    </xf>
    <xf numFmtId="181" fontId="5" fillId="0" borderId="0" xfId="0" applyNumberFormat="1" applyFont="1" applyFill="1" applyBorder="1" applyAlignment="1">
      <alignment vertical="center" wrapText="1"/>
    </xf>
    <xf numFmtId="176" fontId="28" fillId="0" borderId="0" xfId="0" applyNumberFormat="1" applyFont="1" applyFill="1" applyAlignment="1">
      <alignment horizontal="right" vertical="center" wrapText="1"/>
    </xf>
    <xf numFmtId="0" fontId="5" fillId="0" borderId="3" xfId="0" applyNumberFormat="1" applyFont="1" applyFill="1" applyBorder="1" applyAlignment="1" applyProtection="1">
      <alignment horizontal="right" vertical="center"/>
    </xf>
    <xf numFmtId="0" fontId="5" fillId="0" borderId="3" xfId="0" applyNumberFormat="1" applyFont="1" applyFill="1" applyBorder="1" applyAlignment="1">
      <alignment horizontal="right" vertical="center"/>
    </xf>
    <xf numFmtId="0" fontId="7" fillId="0" borderId="3" xfId="0" applyNumberFormat="1" applyFont="1" applyFill="1" applyBorder="1" applyAlignment="1" applyProtection="1">
      <alignment horizontal="right" vertical="center"/>
    </xf>
    <xf numFmtId="0" fontId="7" fillId="0" borderId="3" xfId="0" applyFont="1" applyFill="1" applyBorder="1" applyAlignment="1">
      <alignment horizontal="right" vertical="center" wrapText="1"/>
    </xf>
    <xf numFmtId="178" fontId="5" fillId="2" borderId="3" xfId="0" applyNumberFormat="1" applyFont="1" applyFill="1" applyBorder="1" applyAlignment="1">
      <alignment horizontal="right" vertical="center" wrapText="1"/>
    </xf>
    <xf numFmtId="181" fontId="5" fillId="0" borderId="3" xfId="0" applyNumberFormat="1" applyFont="1" applyFill="1" applyBorder="1" applyAlignment="1" applyProtection="1">
      <alignment horizontal="right" vertical="center" wrapText="1"/>
    </xf>
    <xf numFmtId="178" fontId="5" fillId="0" borderId="3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178" fontId="5" fillId="2" borderId="0" xfId="0" applyNumberFormat="1" applyFont="1" applyFill="1" applyBorder="1" applyAlignment="1">
      <alignment vertical="center"/>
    </xf>
    <xf numFmtId="181" fontId="5" fillId="0" borderId="0" xfId="0" applyNumberFormat="1" applyFont="1" applyFill="1" applyBorder="1" applyAlignment="1" applyProtection="1">
      <alignment vertical="center" wrapText="1"/>
    </xf>
    <xf numFmtId="0" fontId="28" fillId="0" borderId="0" xfId="0" applyFont="1" applyFill="1" applyAlignment="1">
      <alignment horizontal="right" vertical="center" wrapText="1"/>
    </xf>
    <xf numFmtId="0" fontId="48" fillId="0" borderId="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right" vertical="center"/>
    </xf>
    <xf numFmtId="0" fontId="39" fillId="0" borderId="3" xfId="0" applyFont="1" applyFill="1" applyBorder="1" applyAlignment="1">
      <alignment horizontal="right" vertical="center"/>
    </xf>
    <xf numFmtId="0" fontId="4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3" xfId="52"/>
    <cellStyle name="常规 3 2" xfId="53"/>
    <cellStyle name="常规 6" xfId="54"/>
    <cellStyle name="常规_绿美生产情况统计表" xfId="5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abSelected="1" zoomScale="148" zoomScaleNormal="148" topLeftCell="C1" workbookViewId="0">
      <selection activeCell="H9" sqref="H9"/>
    </sheetView>
  </sheetViews>
  <sheetFormatPr defaultColWidth="9" defaultRowHeight="14.25"/>
  <cols>
    <col min="1" max="1" width="9.375" customWidth="1"/>
    <col min="2" max="2" width="10.375" style="547" customWidth="1"/>
    <col min="3" max="4" width="9.75" style="547" customWidth="1"/>
    <col min="5" max="5" width="10.5" style="547" customWidth="1"/>
    <col min="6" max="6" width="10" style="547" customWidth="1"/>
    <col min="7" max="7" width="10.125" style="547" customWidth="1"/>
    <col min="8" max="8" width="9.375" style="547" customWidth="1"/>
    <col min="9" max="10" width="9.5" style="547" customWidth="1"/>
    <col min="11" max="11" width="10" style="547" customWidth="1"/>
    <col min="12" max="12" width="9.25" style="547" customWidth="1"/>
    <col min="13" max="14" width="9.375" style="547" customWidth="1"/>
    <col min="15" max="15" width="10" style="547" customWidth="1"/>
    <col min="16" max="16" width="9.625" style="547" customWidth="1"/>
    <col min="17" max="17" width="8.75" customWidth="1"/>
    <col min="19" max="19" width="13.75"/>
    <col min="20" max="20" width="10.375"/>
    <col min="21" max="21" width="11.5"/>
  </cols>
  <sheetData>
    <row r="1" ht="24" spans="1:17">
      <c r="A1" s="626" t="s">
        <v>0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6"/>
    </row>
    <row r="2" spans="1:17">
      <c r="A2" s="628"/>
      <c r="B2" s="629"/>
      <c r="C2" s="629"/>
      <c r="D2" s="629"/>
      <c r="E2" s="629"/>
      <c r="F2" s="630"/>
      <c r="G2" s="630"/>
      <c r="H2" s="630"/>
      <c r="I2" s="630"/>
      <c r="J2" s="630"/>
      <c r="K2" s="630"/>
      <c r="L2" s="665" t="s">
        <v>1</v>
      </c>
      <c r="M2" s="665"/>
      <c r="N2" s="665"/>
      <c r="O2" s="665"/>
      <c r="P2" s="665"/>
      <c r="Q2" s="680"/>
    </row>
    <row r="3" spans="1:17">
      <c r="A3" s="97" t="s">
        <v>2</v>
      </c>
      <c r="B3" s="631" t="s">
        <v>3</v>
      </c>
      <c r="C3" s="632" t="s">
        <v>4</v>
      </c>
      <c r="D3" s="632" t="s">
        <v>5</v>
      </c>
      <c r="E3" s="633" t="s">
        <v>6</v>
      </c>
      <c r="F3" s="633"/>
      <c r="G3" s="633"/>
      <c r="H3" s="633"/>
      <c r="I3" s="633"/>
      <c r="J3" s="633"/>
      <c r="K3" s="633"/>
      <c r="L3" s="633"/>
      <c r="M3" s="633"/>
      <c r="N3" s="633"/>
      <c r="O3" s="633"/>
      <c r="P3" s="639"/>
      <c r="Q3" s="681" t="s">
        <v>7</v>
      </c>
    </row>
    <row r="4" spans="1:17">
      <c r="A4" s="97"/>
      <c r="B4" s="634"/>
      <c r="C4" s="635"/>
      <c r="D4" s="635"/>
      <c r="E4" s="636" t="s">
        <v>8</v>
      </c>
      <c r="F4" s="636"/>
      <c r="G4" s="634"/>
      <c r="H4" s="636" t="s">
        <v>9</v>
      </c>
      <c r="I4" s="636"/>
      <c r="J4" s="634"/>
      <c r="K4" s="636" t="s">
        <v>10</v>
      </c>
      <c r="L4" s="636"/>
      <c r="M4" s="634"/>
      <c r="N4" s="636" t="s">
        <v>11</v>
      </c>
      <c r="O4" s="636"/>
      <c r="P4" s="634"/>
      <c r="Q4" s="681"/>
    </row>
    <row r="5" spans="1:17">
      <c r="A5" s="97"/>
      <c r="B5" s="637"/>
      <c r="C5" s="638"/>
      <c r="D5" s="638"/>
      <c r="E5" s="639" t="s">
        <v>12</v>
      </c>
      <c r="F5" s="640" t="s">
        <v>4</v>
      </c>
      <c r="G5" s="640" t="s">
        <v>5</v>
      </c>
      <c r="H5" s="640" t="s">
        <v>12</v>
      </c>
      <c r="I5" s="640" t="s">
        <v>4</v>
      </c>
      <c r="J5" s="640" t="s">
        <v>5</v>
      </c>
      <c r="K5" s="640" t="s">
        <v>12</v>
      </c>
      <c r="L5" s="640" t="s">
        <v>4</v>
      </c>
      <c r="M5" s="640" t="s">
        <v>5</v>
      </c>
      <c r="N5" s="640" t="s">
        <v>12</v>
      </c>
      <c r="O5" s="640" t="s">
        <v>4</v>
      </c>
      <c r="P5" s="640" t="s">
        <v>5</v>
      </c>
      <c r="Q5" s="681"/>
    </row>
    <row r="6" spans="1:17">
      <c r="A6" s="576" t="s">
        <v>13</v>
      </c>
      <c r="B6" s="25">
        <f t="shared" ref="B6:B22" si="0">SUM(C6+D6)</f>
        <v>101105.9519</v>
      </c>
      <c r="C6" s="25">
        <f>SUM(F6+I6+L6+O6)</f>
        <v>91099.4418</v>
      </c>
      <c r="D6" s="25">
        <f>SUM(G6+J6+M6+P6)</f>
        <v>10006.5101</v>
      </c>
      <c r="E6" s="25">
        <f t="shared" ref="E6:E22" si="1">SUM(F6:G6)</f>
        <v>11847.2325</v>
      </c>
      <c r="F6" s="25">
        <f t="shared" ref="F6:J6" si="2">SUM(F7:F22)</f>
        <v>11652.7118</v>
      </c>
      <c r="G6" s="25">
        <f t="shared" si="2"/>
        <v>194.5207</v>
      </c>
      <c r="H6" s="25">
        <f t="shared" ref="H6:H22" si="3">SUM(I6:J6)</f>
        <v>13882.1889</v>
      </c>
      <c r="I6" s="25">
        <f t="shared" si="2"/>
        <v>13392.3371</v>
      </c>
      <c r="J6" s="25">
        <f t="shared" si="2"/>
        <v>489.8518</v>
      </c>
      <c r="K6" s="25">
        <f t="shared" ref="K6:K22" si="4">SUM(L6:M6)</f>
        <v>34303.7329</v>
      </c>
      <c r="L6" s="25">
        <f t="shared" ref="L6:P6" si="5">SUM(L7:L22)</f>
        <v>30010.3911</v>
      </c>
      <c r="M6" s="25">
        <f t="shared" si="5"/>
        <v>4293.3418</v>
      </c>
      <c r="N6" s="25">
        <f t="shared" ref="N6:N22" si="6">SUM(O6:P6)</f>
        <v>41072.7976</v>
      </c>
      <c r="O6" s="25">
        <f t="shared" si="5"/>
        <v>36044.0018</v>
      </c>
      <c r="P6" s="25">
        <f t="shared" si="5"/>
        <v>5028.7958</v>
      </c>
      <c r="Q6" s="682"/>
    </row>
    <row r="7" s="1" customFormat="1" spans="1:17">
      <c r="A7" s="641" t="s">
        <v>14</v>
      </c>
      <c r="B7" s="25">
        <f t="shared" si="0"/>
        <v>28980.2782</v>
      </c>
      <c r="C7" s="25">
        <f t="shared" ref="C7:C22" si="7">SUM(F7+I7+L7+O7)</f>
        <v>28372.01</v>
      </c>
      <c r="D7" s="25">
        <f t="shared" ref="D7:D22" si="8">SUM(G7+J7+M7+P7)</f>
        <v>608.2682</v>
      </c>
      <c r="E7" s="25">
        <f t="shared" si="1"/>
        <v>1395.7116</v>
      </c>
      <c r="F7" s="25">
        <v>1379.8157</v>
      </c>
      <c r="G7" s="25">
        <v>15.8959</v>
      </c>
      <c r="H7" s="25">
        <f t="shared" si="3"/>
        <v>1936.234</v>
      </c>
      <c r="I7" s="25">
        <v>1913.5417</v>
      </c>
      <c r="J7" s="25">
        <v>22.6923</v>
      </c>
      <c r="K7" s="25">
        <f t="shared" si="4"/>
        <v>6838.2626</v>
      </c>
      <c r="L7" s="646">
        <v>6517.9226</v>
      </c>
      <c r="M7" s="666">
        <v>320.34</v>
      </c>
      <c r="N7" s="25">
        <f t="shared" si="6"/>
        <v>18810.07</v>
      </c>
      <c r="O7" s="73">
        <v>18560.73</v>
      </c>
      <c r="P7" s="667">
        <v>249.34</v>
      </c>
      <c r="Q7" s="682"/>
    </row>
    <row r="8" s="1" customFormat="1" spans="1:17">
      <c r="A8" s="641" t="s">
        <v>15</v>
      </c>
      <c r="B8" s="25">
        <f t="shared" si="0"/>
        <v>16543.12</v>
      </c>
      <c r="C8" s="25">
        <f t="shared" si="7"/>
        <v>16087.8</v>
      </c>
      <c r="D8" s="25">
        <f t="shared" si="8"/>
        <v>455.32</v>
      </c>
      <c r="E8" s="25">
        <f t="shared" si="1"/>
        <v>7285.94</v>
      </c>
      <c r="F8" s="25">
        <v>7276.72</v>
      </c>
      <c r="G8" s="25">
        <v>9.22</v>
      </c>
      <c r="H8" s="25">
        <f t="shared" si="3"/>
        <v>6166.72</v>
      </c>
      <c r="I8" s="25">
        <v>6140</v>
      </c>
      <c r="J8" s="25">
        <v>26.72</v>
      </c>
      <c r="K8" s="25">
        <f t="shared" si="4"/>
        <v>1752.68</v>
      </c>
      <c r="L8" s="25">
        <v>1516.8</v>
      </c>
      <c r="M8" s="25">
        <v>235.88</v>
      </c>
      <c r="N8" s="25">
        <f t="shared" si="6"/>
        <v>1337.78</v>
      </c>
      <c r="O8" s="25">
        <v>1154.28</v>
      </c>
      <c r="P8" s="25">
        <v>183.5</v>
      </c>
      <c r="Q8" s="68"/>
    </row>
    <row r="9" s="1" customFormat="1" spans="1:17">
      <c r="A9" s="641" t="s">
        <v>16</v>
      </c>
      <c r="B9" s="25">
        <f t="shared" si="0"/>
        <v>1676.2</v>
      </c>
      <c r="C9" s="25">
        <f t="shared" si="7"/>
        <v>1076.1</v>
      </c>
      <c r="D9" s="25">
        <f t="shared" si="8"/>
        <v>600.1</v>
      </c>
      <c r="E9" s="25">
        <f t="shared" si="1"/>
        <v>259.63</v>
      </c>
      <c r="F9" s="25">
        <v>259.23</v>
      </c>
      <c r="G9" s="25">
        <v>0.4</v>
      </c>
      <c r="H9" s="25">
        <f t="shared" si="3"/>
        <v>181.54</v>
      </c>
      <c r="I9" s="668">
        <v>180.34</v>
      </c>
      <c r="J9" s="645">
        <v>1.2</v>
      </c>
      <c r="K9" s="25">
        <f t="shared" si="4"/>
        <v>408.97</v>
      </c>
      <c r="L9" s="668">
        <v>358.47</v>
      </c>
      <c r="M9" s="645">
        <v>50.5</v>
      </c>
      <c r="N9" s="25">
        <f t="shared" si="6"/>
        <v>826.06</v>
      </c>
      <c r="O9" s="666">
        <v>278.06</v>
      </c>
      <c r="P9" s="667">
        <v>548</v>
      </c>
      <c r="Q9" s="68"/>
    </row>
    <row r="10" s="1" customFormat="1" spans="1:17">
      <c r="A10" s="641" t="s">
        <v>17</v>
      </c>
      <c r="B10" s="25">
        <f t="shared" si="0"/>
        <v>4351.862</v>
      </c>
      <c r="C10" s="25">
        <f t="shared" si="7"/>
        <v>4351.862</v>
      </c>
      <c r="D10" s="25"/>
      <c r="E10" s="25">
        <f t="shared" si="1"/>
        <v>237.141</v>
      </c>
      <c r="F10" s="642">
        <v>237.141</v>
      </c>
      <c r="G10" s="642"/>
      <c r="H10" s="25">
        <f t="shared" si="3"/>
        <v>438.83</v>
      </c>
      <c r="I10" s="642">
        <v>438.83</v>
      </c>
      <c r="J10" s="61"/>
      <c r="K10" s="25">
        <f t="shared" si="4"/>
        <v>2626.891</v>
      </c>
      <c r="L10" s="25">
        <v>2626.891</v>
      </c>
      <c r="M10" s="61"/>
      <c r="N10" s="25">
        <f t="shared" si="6"/>
        <v>1049</v>
      </c>
      <c r="O10" s="25">
        <v>1049</v>
      </c>
      <c r="P10" s="25"/>
      <c r="Q10" s="68"/>
    </row>
    <row r="11" s="1" customFormat="1" spans="1:17">
      <c r="A11" s="641" t="s">
        <v>18</v>
      </c>
      <c r="B11" s="25">
        <f t="shared" si="0"/>
        <v>976.84</v>
      </c>
      <c r="C11" s="25">
        <f t="shared" si="7"/>
        <v>949.41</v>
      </c>
      <c r="D11" s="25">
        <f t="shared" si="8"/>
        <v>27.43</v>
      </c>
      <c r="E11" s="25">
        <f t="shared" si="1"/>
        <v>171.83</v>
      </c>
      <c r="F11" s="25">
        <v>168.73</v>
      </c>
      <c r="G11" s="25">
        <v>3.1</v>
      </c>
      <c r="H11" s="25">
        <f t="shared" si="3"/>
        <v>122.48</v>
      </c>
      <c r="I11" s="669">
        <v>120.72</v>
      </c>
      <c r="J11" s="669">
        <v>1.76</v>
      </c>
      <c r="K11" s="25">
        <f t="shared" si="4"/>
        <v>496.53</v>
      </c>
      <c r="L11" s="669">
        <v>473.96</v>
      </c>
      <c r="M11" s="669">
        <v>22.57</v>
      </c>
      <c r="N11" s="25">
        <f t="shared" si="6"/>
        <v>186</v>
      </c>
      <c r="O11" s="25">
        <v>186</v>
      </c>
      <c r="P11" s="25">
        <v>0</v>
      </c>
      <c r="Q11" s="68"/>
    </row>
    <row r="12" s="1" customFormat="1" spans="1:17">
      <c r="A12" s="641" t="s">
        <v>19</v>
      </c>
      <c r="B12" s="25">
        <f t="shared" si="0"/>
        <v>5181.54</v>
      </c>
      <c r="C12" s="25">
        <f t="shared" si="7"/>
        <v>4034.78</v>
      </c>
      <c r="D12" s="25">
        <f t="shared" si="8"/>
        <v>1146.76</v>
      </c>
      <c r="E12" s="25">
        <f t="shared" si="1"/>
        <v>468.41</v>
      </c>
      <c r="F12" s="25">
        <v>465.09</v>
      </c>
      <c r="G12" s="25">
        <v>3.32</v>
      </c>
      <c r="H12" s="25">
        <f t="shared" si="3"/>
        <v>329.57</v>
      </c>
      <c r="I12" s="670">
        <v>326.26</v>
      </c>
      <c r="J12" s="670">
        <v>3.31</v>
      </c>
      <c r="K12" s="25">
        <f t="shared" si="4"/>
        <v>355.74</v>
      </c>
      <c r="L12" s="25">
        <v>303.28</v>
      </c>
      <c r="M12" s="25">
        <v>52.46</v>
      </c>
      <c r="N12" s="25">
        <f t="shared" si="6"/>
        <v>4027.82</v>
      </c>
      <c r="O12" s="25">
        <v>2940.15</v>
      </c>
      <c r="P12" s="25">
        <v>1087.67</v>
      </c>
      <c r="Q12" s="68"/>
    </row>
    <row r="13" s="624" customFormat="1" spans="1:17">
      <c r="A13" s="643" t="s">
        <v>20</v>
      </c>
      <c r="B13" s="644">
        <f t="shared" si="0"/>
        <v>8604.11</v>
      </c>
      <c r="C13" s="644">
        <f t="shared" si="7"/>
        <v>6776.52</v>
      </c>
      <c r="D13" s="644">
        <f t="shared" si="8"/>
        <v>1827.59</v>
      </c>
      <c r="E13" s="644">
        <f t="shared" si="1"/>
        <v>381.33</v>
      </c>
      <c r="F13" s="644">
        <v>318.7</v>
      </c>
      <c r="G13" s="644">
        <v>62.63</v>
      </c>
      <c r="H13" s="644">
        <f t="shared" si="3"/>
        <v>1917.55</v>
      </c>
      <c r="I13" s="644">
        <v>1713.83</v>
      </c>
      <c r="J13" s="644">
        <v>203.72</v>
      </c>
      <c r="K13" s="644">
        <f t="shared" si="4"/>
        <v>3692.62</v>
      </c>
      <c r="L13" s="644">
        <v>2926.97</v>
      </c>
      <c r="M13" s="644">
        <v>765.65</v>
      </c>
      <c r="N13" s="644">
        <f t="shared" si="6"/>
        <v>2612.61</v>
      </c>
      <c r="O13" s="644">
        <v>1817.02</v>
      </c>
      <c r="P13" s="644">
        <v>795.59</v>
      </c>
      <c r="Q13" s="683"/>
    </row>
    <row r="14" s="1" customFormat="1" spans="1:17">
      <c r="A14" s="641" t="s">
        <v>21</v>
      </c>
      <c r="B14" s="25">
        <f t="shared" si="0"/>
        <v>1862.8321</v>
      </c>
      <c r="C14" s="25">
        <f t="shared" si="7"/>
        <v>1829.3521</v>
      </c>
      <c r="D14" s="25">
        <f t="shared" si="8"/>
        <v>33.48</v>
      </c>
      <c r="E14" s="25">
        <f t="shared" si="1"/>
        <v>116.3708</v>
      </c>
      <c r="F14" s="25">
        <v>116.2658</v>
      </c>
      <c r="G14" s="25">
        <v>0.105</v>
      </c>
      <c r="H14" s="25">
        <f t="shared" si="3"/>
        <v>315.223</v>
      </c>
      <c r="I14" s="671">
        <v>308.788</v>
      </c>
      <c r="J14" s="671">
        <v>6.435</v>
      </c>
      <c r="K14" s="25">
        <f t="shared" si="4"/>
        <v>1104.5203</v>
      </c>
      <c r="L14" s="25">
        <v>1083.0803</v>
      </c>
      <c r="M14" s="25">
        <v>21.44</v>
      </c>
      <c r="N14" s="25">
        <f t="shared" si="6"/>
        <v>326.718</v>
      </c>
      <c r="O14" s="25">
        <v>321.218</v>
      </c>
      <c r="P14" s="25">
        <v>5.5</v>
      </c>
      <c r="Q14" s="68"/>
    </row>
    <row r="15" s="1" customFormat="1" spans="1:17">
      <c r="A15" s="565" t="s">
        <v>22</v>
      </c>
      <c r="B15" s="25">
        <f t="shared" si="0"/>
        <v>5232.9</v>
      </c>
      <c r="C15" s="25">
        <f t="shared" si="7"/>
        <v>4387.16</v>
      </c>
      <c r="D15" s="25">
        <f t="shared" si="8"/>
        <v>845.74</v>
      </c>
      <c r="E15" s="25">
        <f t="shared" si="1"/>
        <v>148.98</v>
      </c>
      <c r="F15" s="645">
        <v>148</v>
      </c>
      <c r="G15" s="645">
        <v>0.98</v>
      </c>
      <c r="H15" s="25">
        <f t="shared" si="3"/>
        <v>367.44</v>
      </c>
      <c r="I15" s="645">
        <v>344.16</v>
      </c>
      <c r="J15" s="645">
        <v>23.28</v>
      </c>
      <c r="K15" s="25">
        <f t="shared" si="4"/>
        <v>3824.68</v>
      </c>
      <c r="L15" s="645">
        <v>3180.4</v>
      </c>
      <c r="M15" s="645">
        <v>644.28</v>
      </c>
      <c r="N15" s="25">
        <f t="shared" si="6"/>
        <v>891.8</v>
      </c>
      <c r="O15" s="25">
        <v>714.6</v>
      </c>
      <c r="P15" s="25">
        <v>177.2</v>
      </c>
      <c r="Q15" s="68"/>
    </row>
    <row r="16" s="1" customFormat="1" spans="1:17">
      <c r="A16" s="641" t="s">
        <v>23</v>
      </c>
      <c r="B16" s="25">
        <f t="shared" si="0"/>
        <v>15197.71</v>
      </c>
      <c r="C16" s="25">
        <f t="shared" si="7"/>
        <v>12198.02</v>
      </c>
      <c r="D16" s="25">
        <f t="shared" si="8"/>
        <v>2999.69</v>
      </c>
      <c r="E16" s="25">
        <f t="shared" si="1"/>
        <v>124.9</v>
      </c>
      <c r="F16" s="646">
        <v>112.43</v>
      </c>
      <c r="G16" s="646">
        <v>12.47</v>
      </c>
      <c r="H16" s="25">
        <f t="shared" si="3"/>
        <v>571.81</v>
      </c>
      <c r="I16" s="646">
        <v>536.94</v>
      </c>
      <c r="J16" s="646">
        <v>34.87</v>
      </c>
      <c r="K16" s="25">
        <f t="shared" si="4"/>
        <v>7895.46</v>
      </c>
      <c r="L16" s="25">
        <v>6636.27</v>
      </c>
      <c r="M16" s="25">
        <v>1259.19</v>
      </c>
      <c r="N16" s="25">
        <f t="shared" si="6"/>
        <v>6605.54</v>
      </c>
      <c r="O16" s="672">
        <v>4912.38</v>
      </c>
      <c r="P16" s="672">
        <v>1693.16</v>
      </c>
      <c r="Q16" s="68"/>
    </row>
    <row r="17" s="1" customFormat="1" spans="1:17">
      <c r="A17" s="641" t="s">
        <v>24</v>
      </c>
      <c r="B17" s="25">
        <f t="shared" si="0"/>
        <v>2060.283</v>
      </c>
      <c r="C17" s="25">
        <f t="shared" si="7"/>
        <v>1791.392</v>
      </c>
      <c r="D17" s="25">
        <f t="shared" si="8"/>
        <v>268.891</v>
      </c>
      <c r="E17" s="25">
        <v>573.0445</v>
      </c>
      <c r="F17" s="25">
        <v>525.585</v>
      </c>
      <c r="G17" s="25">
        <v>47.475</v>
      </c>
      <c r="H17" s="25">
        <f t="shared" si="3"/>
        <v>517.72</v>
      </c>
      <c r="I17" s="25">
        <v>473.727</v>
      </c>
      <c r="J17" s="25">
        <v>43.993</v>
      </c>
      <c r="K17" s="25">
        <f t="shared" si="4"/>
        <v>728.8137</v>
      </c>
      <c r="L17" s="25">
        <v>551.3907</v>
      </c>
      <c r="M17" s="25">
        <v>177.423</v>
      </c>
      <c r="N17" s="25">
        <f t="shared" si="6"/>
        <v>240.6893</v>
      </c>
      <c r="O17" s="25">
        <v>240.6893</v>
      </c>
      <c r="P17" s="25">
        <v>0</v>
      </c>
      <c r="Q17" s="68"/>
    </row>
    <row r="18" s="1" customFormat="1" spans="1:17">
      <c r="A18" s="641" t="s">
        <v>25</v>
      </c>
      <c r="B18" s="25">
        <f t="shared" si="0"/>
        <v>2375.9519</v>
      </c>
      <c r="C18" s="25">
        <f t="shared" si="7"/>
        <v>2375.6519</v>
      </c>
      <c r="D18" s="25">
        <f t="shared" si="8"/>
        <v>0.3</v>
      </c>
      <c r="E18" s="25">
        <f t="shared" si="1"/>
        <v>185.6119</v>
      </c>
      <c r="F18" s="25">
        <v>185.6119</v>
      </c>
      <c r="G18" s="25"/>
      <c r="H18" s="25">
        <f t="shared" si="3"/>
        <v>128.43</v>
      </c>
      <c r="I18" s="25">
        <v>128.4</v>
      </c>
      <c r="J18" s="25">
        <v>0.03</v>
      </c>
      <c r="K18" s="25">
        <f t="shared" si="4"/>
        <v>1395.27</v>
      </c>
      <c r="L18" s="25">
        <v>1395.06</v>
      </c>
      <c r="M18" s="25">
        <v>0.21</v>
      </c>
      <c r="N18" s="25">
        <f t="shared" si="6"/>
        <v>666.64</v>
      </c>
      <c r="O18" s="25">
        <v>666.58</v>
      </c>
      <c r="P18" s="25">
        <v>0.06</v>
      </c>
      <c r="Q18" s="68"/>
    </row>
    <row r="19" s="1" customFormat="1" spans="1:17">
      <c r="A19" s="641" t="s">
        <v>26</v>
      </c>
      <c r="B19" s="25">
        <f t="shared" si="0"/>
        <v>1296.4699</v>
      </c>
      <c r="C19" s="25">
        <f t="shared" si="7"/>
        <v>1289.0899</v>
      </c>
      <c r="D19" s="25">
        <f t="shared" si="8"/>
        <v>7.38</v>
      </c>
      <c r="E19" s="25">
        <f t="shared" si="1"/>
        <v>81.9399</v>
      </c>
      <c r="F19" s="645">
        <v>81.9399</v>
      </c>
      <c r="G19" s="645"/>
      <c r="H19" s="25">
        <f t="shared" si="3"/>
        <v>173.02</v>
      </c>
      <c r="I19" s="646">
        <v>172.94</v>
      </c>
      <c r="J19" s="646">
        <v>0.08</v>
      </c>
      <c r="K19" s="25">
        <f t="shared" si="4"/>
        <v>472.67</v>
      </c>
      <c r="L19" s="645">
        <v>468.87</v>
      </c>
      <c r="M19" s="645">
        <v>3.8</v>
      </c>
      <c r="N19" s="25">
        <f t="shared" si="6"/>
        <v>568.84</v>
      </c>
      <c r="O19" s="73">
        <v>565.34</v>
      </c>
      <c r="P19" s="73">
        <v>3.5</v>
      </c>
      <c r="Q19" s="68"/>
    </row>
    <row r="20" s="1" customFormat="1" spans="1:17">
      <c r="A20" s="641" t="s">
        <v>27</v>
      </c>
      <c r="B20" s="25">
        <f t="shared" si="0"/>
        <v>4030.1</v>
      </c>
      <c r="C20" s="25">
        <f t="shared" si="7"/>
        <v>3806.87</v>
      </c>
      <c r="D20" s="25">
        <f t="shared" si="8"/>
        <v>223.23</v>
      </c>
      <c r="E20" s="25">
        <f t="shared" si="1"/>
        <v>126.94</v>
      </c>
      <c r="F20" s="25">
        <v>126.54</v>
      </c>
      <c r="G20" s="25">
        <v>0.4</v>
      </c>
      <c r="H20" s="25">
        <f t="shared" si="3"/>
        <v>170.08</v>
      </c>
      <c r="I20" s="25">
        <v>167.03</v>
      </c>
      <c r="J20" s="25">
        <v>3.05</v>
      </c>
      <c r="K20" s="25">
        <f t="shared" si="4"/>
        <v>1475.88</v>
      </c>
      <c r="L20" s="25">
        <v>1456.1</v>
      </c>
      <c r="M20" s="666">
        <v>19.78</v>
      </c>
      <c r="N20" s="25">
        <f t="shared" si="6"/>
        <v>2257.2</v>
      </c>
      <c r="O20" s="25">
        <v>2057.2</v>
      </c>
      <c r="P20" s="25">
        <v>200</v>
      </c>
      <c r="Q20" s="68"/>
    </row>
    <row r="21" s="1" customFormat="1" spans="1:17">
      <c r="A21" s="641" t="s">
        <v>28</v>
      </c>
      <c r="B21" s="25">
        <f t="shared" si="0"/>
        <v>2097.4315</v>
      </c>
      <c r="C21" s="25">
        <f t="shared" si="7"/>
        <v>1268.6399</v>
      </c>
      <c r="D21" s="25">
        <f t="shared" si="8"/>
        <v>828.7916</v>
      </c>
      <c r="E21" s="25">
        <f t="shared" si="1"/>
        <v>258.3793</v>
      </c>
      <c r="F21" s="647">
        <v>221.7025</v>
      </c>
      <c r="G21" s="647">
        <v>36.6768</v>
      </c>
      <c r="H21" s="25">
        <f t="shared" si="3"/>
        <v>391.3779</v>
      </c>
      <c r="I21" s="25">
        <v>307.5864</v>
      </c>
      <c r="J21" s="25">
        <v>83.7915</v>
      </c>
      <c r="K21" s="25">
        <f t="shared" si="4"/>
        <v>1046.7553</v>
      </c>
      <c r="L21" s="25">
        <v>399.9065</v>
      </c>
      <c r="M21" s="25">
        <v>646.8488</v>
      </c>
      <c r="N21" s="25">
        <f t="shared" si="6"/>
        <v>400.919</v>
      </c>
      <c r="O21" s="25">
        <v>339.4445</v>
      </c>
      <c r="P21" s="25">
        <v>61.4745</v>
      </c>
      <c r="Q21" s="68"/>
    </row>
    <row r="22" s="1" customFormat="1" ht="15.95" customHeight="1" spans="1:17">
      <c r="A22" s="641" t="s">
        <v>29</v>
      </c>
      <c r="B22" s="25">
        <f t="shared" si="0"/>
        <v>638.3233</v>
      </c>
      <c r="C22" s="25">
        <f t="shared" si="7"/>
        <v>504.784</v>
      </c>
      <c r="D22" s="25">
        <f t="shared" si="8"/>
        <v>133.5393</v>
      </c>
      <c r="E22" s="25">
        <f t="shared" si="1"/>
        <v>31.058</v>
      </c>
      <c r="F22" s="25">
        <v>29.21</v>
      </c>
      <c r="G22" s="25">
        <v>1.848</v>
      </c>
      <c r="H22" s="25">
        <f t="shared" si="3"/>
        <v>154.164</v>
      </c>
      <c r="I22" s="25">
        <v>119.244</v>
      </c>
      <c r="J22" s="25">
        <v>34.92</v>
      </c>
      <c r="K22" s="25">
        <f t="shared" si="4"/>
        <v>187.99</v>
      </c>
      <c r="L22" s="25">
        <v>115.02</v>
      </c>
      <c r="M22" s="25">
        <v>72.97</v>
      </c>
      <c r="N22" s="25">
        <f t="shared" si="6"/>
        <v>265.1113</v>
      </c>
      <c r="O22" s="25">
        <v>241.31</v>
      </c>
      <c r="P22" s="25">
        <v>23.8013</v>
      </c>
      <c r="Q22" s="68"/>
    </row>
    <row r="23" ht="15.95" customHeight="1" spans="1:17">
      <c r="A23" s="648"/>
      <c r="B23" s="649"/>
      <c r="C23" s="649"/>
      <c r="D23" s="649"/>
      <c r="E23" s="649"/>
      <c r="F23" s="650"/>
      <c r="G23" s="650"/>
      <c r="H23" s="649"/>
      <c r="I23" s="650"/>
      <c r="J23" s="650"/>
      <c r="K23" s="649"/>
      <c r="L23" s="650"/>
      <c r="M23" s="650"/>
      <c r="N23" s="649"/>
      <c r="O23" s="650"/>
      <c r="P23" s="650"/>
      <c r="Q23" s="648"/>
    </row>
    <row r="25" s="625" customFormat="1" spans="1:17">
      <c r="A25" s="651"/>
      <c r="B25" s="652"/>
      <c r="C25" s="652"/>
      <c r="D25" s="652"/>
      <c r="E25" s="652"/>
      <c r="F25" s="653"/>
      <c r="G25" s="653"/>
      <c r="H25" s="652"/>
      <c r="I25" s="653"/>
      <c r="J25" s="653"/>
      <c r="K25" s="652"/>
      <c r="L25" s="653"/>
      <c r="M25" s="653"/>
      <c r="N25" s="652"/>
      <c r="O25" s="653"/>
      <c r="P25" s="653"/>
      <c r="Q25" s="651"/>
    </row>
    <row r="26" s="625" customFormat="1" spans="2:16">
      <c r="B26" s="654"/>
      <c r="C26" s="654"/>
      <c r="D26" s="654"/>
      <c r="E26" s="654"/>
      <c r="F26" s="654"/>
      <c r="G26" s="654"/>
      <c r="H26" s="654"/>
      <c r="I26" s="654"/>
      <c r="J26" s="654"/>
      <c r="K26" s="654"/>
      <c r="L26" s="654"/>
      <c r="M26" s="654"/>
      <c r="N26" s="654"/>
      <c r="O26" s="654"/>
      <c r="P26" s="654"/>
    </row>
    <row r="27" s="625" customFormat="1" spans="1:17">
      <c r="A27" s="655"/>
      <c r="B27" s="656"/>
      <c r="C27" s="656"/>
      <c r="D27" s="656"/>
      <c r="E27" s="656"/>
      <c r="F27" s="656"/>
      <c r="G27" s="656"/>
      <c r="H27" s="656"/>
      <c r="I27" s="656"/>
      <c r="J27" s="656"/>
      <c r="K27" s="656"/>
      <c r="L27" s="656"/>
      <c r="M27" s="656"/>
      <c r="N27" s="656"/>
      <c r="O27" s="656"/>
      <c r="P27" s="656"/>
      <c r="Q27" s="684"/>
    </row>
    <row r="28" s="625" customFormat="1" spans="1:17">
      <c r="A28" s="655"/>
      <c r="B28" s="656"/>
      <c r="C28" s="656"/>
      <c r="D28" s="656"/>
      <c r="E28" s="656"/>
      <c r="F28" s="656"/>
      <c r="G28" s="656"/>
      <c r="H28" s="656"/>
      <c r="I28" s="656"/>
      <c r="J28" s="656"/>
      <c r="K28" s="656"/>
      <c r="L28" s="656"/>
      <c r="M28" s="656"/>
      <c r="N28" s="656"/>
      <c r="O28" s="656"/>
      <c r="P28" s="656"/>
      <c r="Q28" s="684"/>
    </row>
    <row r="29" s="625" customFormat="1" spans="1:17">
      <c r="A29" s="655"/>
      <c r="B29" s="656"/>
      <c r="C29" s="656"/>
      <c r="D29" s="656"/>
      <c r="E29" s="656"/>
      <c r="F29" s="656"/>
      <c r="G29" s="656"/>
      <c r="H29" s="656"/>
      <c r="I29" s="656"/>
      <c r="J29" s="656"/>
      <c r="K29" s="656"/>
      <c r="L29" s="656"/>
      <c r="M29" s="656"/>
      <c r="N29" s="656"/>
      <c r="O29" s="656"/>
      <c r="P29" s="656"/>
      <c r="Q29" s="684"/>
    </row>
    <row r="30" s="625" customFormat="1" spans="1:17">
      <c r="A30" s="657"/>
      <c r="B30" s="658"/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85"/>
    </row>
    <row r="31" s="625" customFormat="1" spans="1:17">
      <c r="A31" s="659"/>
      <c r="B31" s="660"/>
      <c r="C31" s="660"/>
      <c r="D31" s="660"/>
      <c r="E31" s="660"/>
      <c r="F31" s="660"/>
      <c r="G31" s="660"/>
      <c r="H31" s="660"/>
      <c r="I31" s="660"/>
      <c r="J31" s="660"/>
      <c r="K31" s="660"/>
      <c r="L31" s="663"/>
      <c r="M31" s="673"/>
      <c r="N31" s="660"/>
      <c r="O31" s="663"/>
      <c r="P31" s="674"/>
      <c r="Q31" s="685"/>
    </row>
    <row r="32" s="625" customFormat="1" spans="1:17">
      <c r="A32" s="659"/>
      <c r="B32" s="660"/>
      <c r="C32" s="660"/>
      <c r="D32" s="660"/>
      <c r="E32" s="660"/>
      <c r="F32" s="660"/>
      <c r="G32" s="660"/>
      <c r="H32" s="660"/>
      <c r="I32" s="660"/>
      <c r="J32" s="660"/>
      <c r="K32" s="660"/>
      <c r="L32" s="660"/>
      <c r="M32" s="660"/>
      <c r="N32" s="660"/>
      <c r="O32" s="660"/>
      <c r="P32" s="660"/>
      <c r="Q32" s="685"/>
    </row>
    <row r="33" s="625" customFormat="1" spans="1:17">
      <c r="A33" s="659"/>
      <c r="B33" s="660"/>
      <c r="C33" s="660"/>
      <c r="D33" s="660"/>
      <c r="E33" s="660"/>
      <c r="F33" s="660"/>
      <c r="G33" s="660"/>
      <c r="H33" s="660"/>
      <c r="I33" s="675"/>
      <c r="J33" s="675"/>
      <c r="K33" s="660"/>
      <c r="L33" s="675"/>
      <c r="M33" s="675"/>
      <c r="N33" s="660"/>
      <c r="O33" s="673"/>
      <c r="P33" s="674"/>
      <c r="Q33" s="685"/>
    </row>
    <row r="34" s="625" customFormat="1" spans="1:17">
      <c r="A34" s="659"/>
      <c r="B34" s="660"/>
      <c r="C34" s="660"/>
      <c r="D34" s="660"/>
      <c r="E34" s="660"/>
      <c r="F34" s="661"/>
      <c r="G34" s="661"/>
      <c r="H34" s="660"/>
      <c r="I34" s="661"/>
      <c r="J34" s="676"/>
      <c r="K34" s="660"/>
      <c r="L34" s="676"/>
      <c r="M34" s="676"/>
      <c r="N34" s="660"/>
      <c r="O34" s="660"/>
      <c r="P34" s="660"/>
      <c r="Q34" s="685"/>
    </row>
    <row r="35" s="625" customFormat="1" spans="1:17">
      <c r="A35" s="659"/>
      <c r="B35" s="660"/>
      <c r="C35" s="660"/>
      <c r="D35" s="660"/>
      <c r="E35" s="660"/>
      <c r="F35" s="660"/>
      <c r="G35" s="660"/>
      <c r="H35" s="660"/>
      <c r="I35" s="677"/>
      <c r="J35" s="677"/>
      <c r="K35" s="660"/>
      <c r="L35" s="677"/>
      <c r="M35" s="677"/>
      <c r="N35" s="660"/>
      <c r="O35" s="660"/>
      <c r="P35" s="660"/>
      <c r="Q35" s="685"/>
    </row>
    <row r="36" s="625" customFormat="1" spans="1:17">
      <c r="A36" s="659"/>
      <c r="B36" s="660"/>
      <c r="C36" s="660"/>
      <c r="D36" s="660"/>
      <c r="E36" s="660"/>
      <c r="F36" s="660"/>
      <c r="G36" s="660"/>
      <c r="H36" s="660"/>
      <c r="I36" s="678"/>
      <c r="J36" s="678"/>
      <c r="K36" s="660"/>
      <c r="L36" s="660"/>
      <c r="M36" s="660"/>
      <c r="N36" s="660"/>
      <c r="O36" s="660"/>
      <c r="P36" s="660"/>
      <c r="Q36" s="685"/>
    </row>
    <row r="37" s="625" customFormat="1" spans="1:17">
      <c r="A37" s="659"/>
      <c r="B37" s="660"/>
      <c r="C37" s="660"/>
      <c r="D37" s="660"/>
      <c r="E37" s="660"/>
      <c r="F37" s="660"/>
      <c r="G37" s="660"/>
      <c r="H37" s="660"/>
      <c r="I37" s="660"/>
      <c r="J37" s="660"/>
      <c r="K37" s="660"/>
      <c r="L37" s="660"/>
      <c r="M37" s="660"/>
      <c r="N37" s="660"/>
      <c r="O37" s="660"/>
      <c r="P37" s="660"/>
      <c r="Q37" s="685"/>
    </row>
    <row r="38" s="625" customFormat="1" spans="1:17">
      <c r="A38" s="659"/>
      <c r="B38" s="660"/>
      <c r="C38" s="660"/>
      <c r="D38" s="660"/>
      <c r="E38" s="660"/>
      <c r="F38" s="660"/>
      <c r="G38" s="660"/>
      <c r="H38" s="660"/>
      <c r="I38" s="679"/>
      <c r="J38" s="679"/>
      <c r="K38" s="660"/>
      <c r="L38" s="660"/>
      <c r="M38" s="660"/>
      <c r="N38" s="660"/>
      <c r="O38" s="660"/>
      <c r="P38" s="660"/>
      <c r="Q38" s="685"/>
    </row>
    <row r="39" s="625" customFormat="1" spans="1:17">
      <c r="A39" s="661"/>
      <c r="B39" s="660"/>
      <c r="C39" s="660"/>
      <c r="D39" s="660"/>
      <c r="E39" s="660"/>
      <c r="F39" s="662"/>
      <c r="G39" s="662"/>
      <c r="H39" s="660"/>
      <c r="I39" s="662"/>
      <c r="J39" s="662"/>
      <c r="K39" s="660"/>
      <c r="L39" s="662"/>
      <c r="M39" s="662"/>
      <c r="N39" s="660"/>
      <c r="O39" s="660"/>
      <c r="P39" s="660"/>
      <c r="Q39" s="685"/>
    </row>
    <row r="40" s="625" customFormat="1" spans="1:17">
      <c r="A40" s="659"/>
      <c r="B40" s="660"/>
      <c r="C40" s="660"/>
      <c r="D40" s="660"/>
      <c r="E40" s="660"/>
      <c r="F40" s="663"/>
      <c r="G40" s="663"/>
      <c r="H40" s="660"/>
      <c r="I40" s="663"/>
      <c r="J40" s="663"/>
      <c r="K40" s="660"/>
      <c r="L40" s="660"/>
      <c r="M40" s="660"/>
      <c r="N40" s="660"/>
      <c r="O40" s="676"/>
      <c r="P40" s="676"/>
      <c r="Q40" s="685"/>
    </row>
    <row r="41" s="625" customFormat="1" spans="1:17">
      <c r="A41" s="659"/>
      <c r="B41" s="660"/>
      <c r="C41" s="660"/>
      <c r="D41" s="660"/>
      <c r="E41" s="660"/>
      <c r="F41" s="660"/>
      <c r="G41" s="660"/>
      <c r="H41" s="660"/>
      <c r="I41" s="660"/>
      <c r="J41" s="660"/>
      <c r="K41" s="660"/>
      <c r="L41" s="660"/>
      <c r="M41" s="660"/>
      <c r="N41" s="660"/>
      <c r="O41" s="660"/>
      <c r="P41" s="660"/>
      <c r="Q41" s="685"/>
    </row>
    <row r="42" s="625" customFormat="1" spans="1:17">
      <c r="A42" s="659"/>
      <c r="B42" s="660"/>
      <c r="C42" s="660"/>
      <c r="D42" s="660"/>
      <c r="E42" s="660"/>
      <c r="F42" s="660"/>
      <c r="G42" s="660"/>
      <c r="H42" s="660"/>
      <c r="I42" s="660"/>
      <c r="J42" s="660"/>
      <c r="K42" s="660"/>
      <c r="L42" s="660"/>
      <c r="M42" s="660"/>
      <c r="N42" s="660"/>
      <c r="O42" s="660"/>
      <c r="P42" s="660"/>
      <c r="Q42" s="685"/>
    </row>
    <row r="43" s="625" customFormat="1" spans="1:17">
      <c r="A43" s="659"/>
      <c r="B43" s="660"/>
      <c r="C43" s="660"/>
      <c r="D43" s="660"/>
      <c r="E43" s="660"/>
      <c r="F43" s="662"/>
      <c r="G43" s="662"/>
      <c r="H43" s="660"/>
      <c r="I43" s="663"/>
      <c r="J43" s="663"/>
      <c r="K43" s="660"/>
      <c r="L43" s="662"/>
      <c r="M43" s="662"/>
      <c r="N43" s="660"/>
      <c r="O43" s="663"/>
      <c r="P43" s="663"/>
      <c r="Q43" s="685"/>
    </row>
    <row r="44" s="625" customFormat="1" spans="1:17">
      <c r="A44" s="659"/>
      <c r="B44" s="660"/>
      <c r="C44" s="660"/>
      <c r="D44" s="660"/>
      <c r="E44" s="660"/>
      <c r="F44" s="660"/>
      <c r="G44" s="660"/>
      <c r="H44" s="660"/>
      <c r="I44" s="660"/>
      <c r="J44" s="660"/>
      <c r="K44" s="660"/>
      <c r="L44" s="660"/>
      <c r="M44" s="673"/>
      <c r="N44" s="660"/>
      <c r="O44" s="660"/>
      <c r="P44" s="660"/>
      <c r="Q44" s="685"/>
    </row>
    <row r="45" s="625" customFormat="1" spans="1:17">
      <c r="A45" s="659"/>
      <c r="B45" s="660"/>
      <c r="C45" s="660"/>
      <c r="D45" s="660"/>
      <c r="E45" s="660"/>
      <c r="F45" s="664"/>
      <c r="G45" s="664"/>
      <c r="H45" s="660"/>
      <c r="I45" s="660"/>
      <c r="J45" s="660"/>
      <c r="K45" s="660"/>
      <c r="L45" s="660"/>
      <c r="M45" s="660"/>
      <c r="N45" s="660"/>
      <c r="O45" s="660"/>
      <c r="P45" s="660"/>
      <c r="Q45" s="685"/>
    </row>
    <row r="46" s="625" customFormat="1" spans="1:17">
      <c r="A46" s="659"/>
      <c r="B46" s="660"/>
      <c r="C46" s="660"/>
      <c r="D46" s="660"/>
      <c r="E46" s="660"/>
      <c r="F46" s="660"/>
      <c r="G46" s="660"/>
      <c r="H46" s="660"/>
      <c r="I46" s="660"/>
      <c r="J46" s="660"/>
      <c r="K46" s="660"/>
      <c r="L46" s="660"/>
      <c r="M46" s="660"/>
      <c r="N46" s="660"/>
      <c r="O46" s="660"/>
      <c r="P46" s="660"/>
      <c r="Q46" s="685"/>
    </row>
    <row r="47" s="625" customFormat="1" spans="2:16">
      <c r="B47" s="654"/>
      <c r="C47" s="654"/>
      <c r="D47" s="654"/>
      <c r="E47" s="654"/>
      <c r="F47" s="654"/>
      <c r="G47" s="654"/>
      <c r="H47" s="654"/>
      <c r="I47" s="654"/>
      <c r="J47" s="654"/>
      <c r="K47" s="654"/>
      <c r="L47" s="654"/>
      <c r="M47" s="654"/>
      <c r="N47" s="654"/>
      <c r="O47" s="654"/>
      <c r="P47" s="654"/>
    </row>
    <row r="48" s="625" customFormat="1" spans="2:16">
      <c r="B48" s="654"/>
      <c r="C48" s="654"/>
      <c r="D48" s="654"/>
      <c r="E48" s="654"/>
      <c r="F48" s="654"/>
      <c r="G48" s="654"/>
      <c r="H48" s="654"/>
      <c r="I48" s="654"/>
      <c r="J48" s="654"/>
      <c r="K48" s="654"/>
      <c r="L48" s="654"/>
      <c r="M48" s="654"/>
      <c r="N48" s="654"/>
      <c r="O48" s="654"/>
      <c r="P48" s="654"/>
    </row>
    <row r="49" s="625" customFormat="1" spans="2:16">
      <c r="B49" s="654"/>
      <c r="C49" s="654"/>
      <c r="D49" s="654"/>
      <c r="E49" s="654"/>
      <c r="F49" s="654"/>
      <c r="G49" s="654"/>
      <c r="H49" s="654"/>
      <c r="I49" s="654"/>
      <c r="J49" s="654"/>
      <c r="K49" s="654"/>
      <c r="L49" s="654"/>
      <c r="M49" s="654"/>
      <c r="N49" s="654"/>
      <c r="O49" s="654"/>
      <c r="P49" s="654"/>
    </row>
  </sheetData>
  <mergeCells count="22">
    <mergeCell ref="A1:Q1"/>
    <mergeCell ref="L2:Q2"/>
    <mergeCell ref="E3:P3"/>
    <mergeCell ref="E4:G4"/>
    <mergeCell ref="H4:J4"/>
    <mergeCell ref="K4:M4"/>
    <mergeCell ref="N4:P4"/>
    <mergeCell ref="E27:P27"/>
    <mergeCell ref="E28:G28"/>
    <mergeCell ref="H28:J28"/>
    <mergeCell ref="K28:M28"/>
    <mergeCell ref="N28:P28"/>
    <mergeCell ref="A3:A5"/>
    <mergeCell ref="A27:A29"/>
    <mergeCell ref="B3:B5"/>
    <mergeCell ref="B27:B29"/>
    <mergeCell ref="C3:C5"/>
    <mergeCell ref="C27:C29"/>
    <mergeCell ref="D3:D5"/>
    <mergeCell ref="D27:D29"/>
    <mergeCell ref="Q3:Q5"/>
    <mergeCell ref="Q27:Q2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07"/>
  <sheetViews>
    <sheetView workbookViewId="0">
      <selection activeCell="D7" sqref="D7:D37"/>
    </sheetView>
  </sheetViews>
  <sheetFormatPr defaultColWidth="9" defaultRowHeight="14.25"/>
  <cols>
    <col min="2" max="2" width="13.5" style="547" customWidth="1"/>
    <col min="3" max="3" width="11.125" style="547" customWidth="1"/>
    <col min="4" max="4" width="10" customWidth="1"/>
    <col min="5" max="5" width="13.875" style="547" customWidth="1"/>
    <col min="6" max="6" width="10.375" customWidth="1"/>
    <col min="7" max="7" width="10.125" style="547" customWidth="1"/>
    <col min="8" max="9" width="9.25" style="547" customWidth="1"/>
    <col min="11" max="11" width="10.375"/>
    <col min="12" max="12" width="10.25" customWidth="1"/>
    <col min="13" max="13" width="10.375"/>
    <col min="15" max="15" width="11.375" customWidth="1"/>
    <col min="16" max="16" width="9.375"/>
    <col min="17" max="17" width="11.5" customWidth="1"/>
  </cols>
  <sheetData>
    <row r="1" ht="18.75" spans="1:18">
      <c r="A1" s="89" t="s">
        <v>30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ht="18.75" spans="1:18">
      <c r="A2" s="89"/>
      <c r="B2" s="89"/>
      <c r="C2" s="89"/>
      <c r="D2" s="110"/>
      <c r="E2" s="110"/>
      <c r="F2" s="110"/>
      <c r="G2" s="110"/>
      <c r="H2" s="110"/>
      <c r="I2" s="89"/>
      <c r="J2" s="89"/>
      <c r="K2" s="110"/>
      <c r="L2" s="110"/>
      <c r="M2" s="118"/>
      <c r="N2" s="118"/>
      <c r="O2" s="118" t="s">
        <v>31</v>
      </c>
      <c r="P2" s="118"/>
      <c r="Q2" s="118"/>
      <c r="R2" s="118"/>
    </row>
    <row r="3" spans="1:18">
      <c r="A3" s="59" t="s">
        <v>32</v>
      </c>
      <c r="B3" s="59" t="s">
        <v>33</v>
      </c>
      <c r="C3" s="59" t="s">
        <v>34</v>
      </c>
      <c r="D3" s="11" t="s">
        <v>3</v>
      </c>
      <c r="E3" s="11" t="s">
        <v>35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>
      <c r="A4" s="59"/>
      <c r="B4" s="59"/>
      <c r="C4" s="59"/>
      <c r="D4" s="11"/>
      <c r="E4" s="11" t="s">
        <v>36</v>
      </c>
      <c r="F4" s="11" t="s">
        <v>37</v>
      </c>
      <c r="G4" s="11" t="s">
        <v>8</v>
      </c>
      <c r="H4" s="11"/>
      <c r="I4" s="11"/>
      <c r="J4" s="11"/>
      <c r="K4" s="11"/>
      <c r="L4" s="11"/>
      <c r="M4" s="11" t="s">
        <v>9</v>
      </c>
      <c r="N4" s="11"/>
      <c r="O4" s="11" t="s">
        <v>10</v>
      </c>
      <c r="P4" s="11"/>
      <c r="Q4" s="11" t="s">
        <v>11</v>
      </c>
      <c r="R4" s="11"/>
    </row>
    <row r="5" spans="1:18">
      <c r="A5" s="59"/>
      <c r="B5" s="59"/>
      <c r="C5" s="59"/>
      <c r="D5" s="11"/>
      <c r="E5" s="11"/>
      <c r="F5" s="11"/>
      <c r="G5" s="11" t="s">
        <v>4</v>
      </c>
      <c r="H5" s="11" t="s">
        <v>5</v>
      </c>
      <c r="I5" s="59" t="s">
        <v>34</v>
      </c>
      <c r="J5" s="59" t="s">
        <v>38</v>
      </c>
      <c r="K5" s="11" t="s">
        <v>4</v>
      </c>
      <c r="L5" s="11" t="s">
        <v>5</v>
      </c>
      <c r="M5" s="11" t="s">
        <v>4</v>
      </c>
      <c r="N5" s="11" t="s">
        <v>5</v>
      </c>
      <c r="O5" s="11" t="s">
        <v>4</v>
      </c>
      <c r="P5" s="11" t="s">
        <v>5</v>
      </c>
      <c r="Q5" s="11" t="s">
        <v>4</v>
      </c>
      <c r="R5" s="11" t="s">
        <v>5</v>
      </c>
    </row>
    <row r="6" spans="1:18">
      <c r="A6" s="40" t="s">
        <v>3</v>
      </c>
      <c r="B6" s="40"/>
      <c r="C6" s="40"/>
      <c r="D6" s="134">
        <v>28980.2782</v>
      </c>
      <c r="E6" s="77">
        <v>28372.01</v>
      </c>
      <c r="F6" s="77">
        <v>608.2682</v>
      </c>
      <c r="G6" s="77">
        <v>1379.8157</v>
      </c>
      <c r="H6" s="77">
        <v>15.8959</v>
      </c>
      <c r="I6" s="59"/>
      <c r="J6" s="59"/>
      <c r="K6" s="77">
        <f>SUM(K7:K801)</f>
        <v>1379.8157</v>
      </c>
      <c r="L6" s="77">
        <f>SUM(L7:L801)</f>
        <v>15.8959</v>
      </c>
      <c r="M6" s="59">
        <v>1913.5417</v>
      </c>
      <c r="N6" s="59">
        <v>22.6923</v>
      </c>
      <c r="O6" s="59">
        <v>6517.9226</v>
      </c>
      <c r="P6" s="59">
        <v>320.34</v>
      </c>
      <c r="Q6" s="59">
        <v>18560.73</v>
      </c>
      <c r="R6" s="59">
        <v>249.34</v>
      </c>
    </row>
    <row r="7" spans="1:18">
      <c r="A7" s="40">
        <v>1</v>
      </c>
      <c r="B7" s="59" t="s">
        <v>39</v>
      </c>
      <c r="C7" s="40" t="s">
        <v>40</v>
      </c>
      <c r="D7" s="59">
        <v>22538.71</v>
      </c>
      <c r="E7" s="77">
        <v>22364.98</v>
      </c>
      <c r="F7" s="77">
        <v>173.73</v>
      </c>
      <c r="G7" s="77">
        <v>733.4</v>
      </c>
      <c r="H7" s="77"/>
      <c r="I7" s="59"/>
      <c r="J7" s="59"/>
      <c r="K7" s="77"/>
      <c r="L7" s="77"/>
      <c r="M7" s="59">
        <v>718.8</v>
      </c>
      <c r="N7" s="59">
        <v>1.48</v>
      </c>
      <c r="O7" s="59">
        <v>4438.8</v>
      </c>
      <c r="P7" s="59">
        <v>53.2</v>
      </c>
      <c r="Q7" s="59">
        <v>16473.98</v>
      </c>
      <c r="R7" s="72">
        <v>119.05</v>
      </c>
    </row>
    <row r="8" spans="1:18">
      <c r="A8" s="40"/>
      <c r="B8" s="59"/>
      <c r="C8" s="40" t="s">
        <v>41</v>
      </c>
      <c r="D8" s="59"/>
      <c r="E8" s="77"/>
      <c r="F8" s="77"/>
      <c r="G8" s="77"/>
      <c r="H8" s="77"/>
      <c r="I8" s="59"/>
      <c r="J8" s="59"/>
      <c r="K8" s="77"/>
      <c r="L8" s="77"/>
      <c r="M8" s="59"/>
      <c r="N8" s="59"/>
      <c r="O8" s="59"/>
      <c r="P8" s="59"/>
      <c r="Q8" s="59"/>
      <c r="R8" s="72"/>
    </row>
    <row r="9" spans="1:18">
      <c r="A9" s="40"/>
      <c r="B9" s="59"/>
      <c r="C9" s="40" t="s">
        <v>42</v>
      </c>
      <c r="D9" s="59"/>
      <c r="E9" s="77"/>
      <c r="F9" s="77"/>
      <c r="G9" s="77"/>
      <c r="H9" s="77"/>
      <c r="I9" s="59"/>
      <c r="J9" s="59"/>
      <c r="K9" s="77"/>
      <c r="L9" s="77"/>
      <c r="M9" s="59"/>
      <c r="N9" s="59"/>
      <c r="O9" s="59"/>
      <c r="P9" s="59"/>
      <c r="Q9" s="59"/>
      <c r="R9" s="72"/>
    </row>
    <row r="10" spans="1:18">
      <c r="A10" s="40"/>
      <c r="B10" s="59"/>
      <c r="C10" s="40" t="s">
        <v>43</v>
      </c>
      <c r="D10" s="59"/>
      <c r="E10" s="77"/>
      <c r="F10" s="77"/>
      <c r="G10" s="77"/>
      <c r="H10" s="77"/>
      <c r="I10" s="59"/>
      <c r="J10" s="59"/>
      <c r="K10" s="77"/>
      <c r="L10" s="77"/>
      <c r="M10" s="59"/>
      <c r="N10" s="59"/>
      <c r="O10" s="59"/>
      <c r="P10" s="59"/>
      <c r="Q10" s="59"/>
      <c r="R10" s="72"/>
    </row>
    <row r="11" spans="1:18">
      <c r="A11" s="40"/>
      <c r="B11" s="59"/>
      <c r="C11" s="40" t="s">
        <v>44</v>
      </c>
      <c r="D11" s="59"/>
      <c r="E11" s="77"/>
      <c r="F11" s="77"/>
      <c r="G11" s="77"/>
      <c r="H11" s="77"/>
      <c r="I11" s="59"/>
      <c r="J11" s="59"/>
      <c r="K11" s="77"/>
      <c r="L11" s="77"/>
      <c r="M11" s="59"/>
      <c r="N11" s="59"/>
      <c r="O11" s="59"/>
      <c r="P11" s="59"/>
      <c r="Q11" s="59"/>
      <c r="R11" s="72"/>
    </row>
    <row r="12" spans="1:18">
      <c r="A12" s="40"/>
      <c r="B12" s="59"/>
      <c r="C12" s="40" t="s">
        <v>45</v>
      </c>
      <c r="D12" s="59"/>
      <c r="E12" s="77"/>
      <c r="F12" s="77"/>
      <c r="G12" s="77"/>
      <c r="H12" s="77"/>
      <c r="I12" s="510"/>
      <c r="J12" s="593"/>
      <c r="K12" s="136"/>
      <c r="L12" s="77"/>
      <c r="M12" s="59"/>
      <c r="N12" s="59"/>
      <c r="O12" s="59"/>
      <c r="P12" s="59"/>
      <c r="Q12" s="59"/>
      <c r="R12" s="72"/>
    </row>
    <row r="13" spans="1:18">
      <c r="A13" s="40"/>
      <c r="B13" s="59"/>
      <c r="C13" s="40" t="s">
        <v>46</v>
      </c>
      <c r="D13" s="59"/>
      <c r="E13" s="77"/>
      <c r="F13" s="77"/>
      <c r="G13" s="77"/>
      <c r="H13" s="77"/>
      <c r="I13" s="510"/>
      <c r="J13" s="594"/>
      <c r="K13" s="136"/>
      <c r="L13" s="77"/>
      <c r="M13" s="59"/>
      <c r="N13" s="59"/>
      <c r="O13" s="59"/>
      <c r="P13" s="59"/>
      <c r="Q13" s="59"/>
      <c r="R13" s="72"/>
    </row>
    <row r="14" spans="1:18">
      <c r="A14" s="40"/>
      <c r="B14" s="59"/>
      <c r="C14" s="40" t="s">
        <v>47</v>
      </c>
      <c r="D14" s="59"/>
      <c r="E14" s="77"/>
      <c r="F14" s="77"/>
      <c r="G14" s="77"/>
      <c r="H14" s="77"/>
      <c r="I14" s="59"/>
      <c r="J14" s="59"/>
      <c r="K14" s="77"/>
      <c r="L14" s="77"/>
      <c r="M14" s="59"/>
      <c r="N14" s="59"/>
      <c r="O14" s="59"/>
      <c r="P14" s="59"/>
      <c r="Q14" s="59"/>
      <c r="R14" s="72"/>
    </row>
    <row r="15" spans="1:18">
      <c r="A15" s="40"/>
      <c r="B15" s="59"/>
      <c r="C15" s="40" t="s">
        <v>48</v>
      </c>
      <c r="D15" s="59"/>
      <c r="E15" s="77"/>
      <c r="F15" s="77"/>
      <c r="G15" s="77"/>
      <c r="H15" s="77"/>
      <c r="I15" s="59"/>
      <c r="J15" s="59"/>
      <c r="K15" s="77"/>
      <c r="L15" s="77"/>
      <c r="M15" s="59"/>
      <c r="N15" s="59"/>
      <c r="O15" s="59"/>
      <c r="P15" s="59"/>
      <c r="Q15" s="59"/>
      <c r="R15" s="72"/>
    </row>
    <row r="16" spans="1:18">
      <c r="A16" s="40"/>
      <c r="B16" s="59"/>
      <c r="C16" s="40" t="s">
        <v>49</v>
      </c>
      <c r="D16" s="59"/>
      <c r="E16" s="77"/>
      <c r="F16" s="77"/>
      <c r="G16" s="77"/>
      <c r="H16" s="77"/>
      <c r="I16" s="59"/>
      <c r="J16" s="59"/>
      <c r="K16" s="77"/>
      <c r="L16" s="77"/>
      <c r="M16" s="59"/>
      <c r="N16" s="59"/>
      <c r="O16" s="59"/>
      <c r="P16" s="59"/>
      <c r="Q16" s="59"/>
      <c r="R16" s="72"/>
    </row>
    <row r="17" spans="1:18">
      <c r="A17" s="40"/>
      <c r="B17" s="59"/>
      <c r="C17" s="40" t="s">
        <v>50</v>
      </c>
      <c r="D17" s="59"/>
      <c r="E17" s="77"/>
      <c r="F17" s="77"/>
      <c r="G17" s="77"/>
      <c r="H17" s="77"/>
      <c r="I17" s="59"/>
      <c r="J17" s="59"/>
      <c r="K17" s="77"/>
      <c r="L17" s="77"/>
      <c r="M17" s="59"/>
      <c r="N17" s="59"/>
      <c r="O17" s="59"/>
      <c r="P17" s="59"/>
      <c r="Q17" s="59"/>
      <c r="R17" s="72"/>
    </row>
    <row r="18" spans="1:18">
      <c r="A18" s="40"/>
      <c r="B18" s="59"/>
      <c r="C18" s="40" t="s">
        <v>51</v>
      </c>
      <c r="D18" s="59"/>
      <c r="E18" s="77"/>
      <c r="F18" s="77"/>
      <c r="G18" s="77"/>
      <c r="H18" s="77"/>
      <c r="I18" s="59"/>
      <c r="J18" s="59"/>
      <c r="K18" s="77"/>
      <c r="L18" s="77"/>
      <c r="M18" s="59"/>
      <c r="N18" s="59"/>
      <c r="O18" s="59"/>
      <c r="P18" s="59"/>
      <c r="Q18" s="59"/>
      <c r="R18" s="72"/>
    </row>
    <row r="19" spans="1:18">
      <c r="A19" s="40"/>
      <c r="B19" s="59"/>
      <c r="C19" s="40" t="s">
        <v>52</v>
      </c>
      <c r="D19" s="59"/>
      <c r="E19" s="77"/>
      <c r="F19" s="77"/>
      <c r="G19" s="77"/>
      <c r="H19" s="77"/>
      <c r="I19" s="59"/>
      <c r="J19" s="59"/>
      <c r="K19" s="77"/>
      <c r="L19" s="77"/>
      <c r="M19" s="59"/>
      <c r="N19" s="59"/>
      <c r="O19" s="59"/>
      <c r="P19" s="59"/>
      <c r="Q19" s="59"/>
      <c r="R19" s="72"/>
    </row>
    <row r="20" spans="1:18">
      <c r="A20" s="40"/>
      <c r="B20" s="59"/>
      <c r="C20" s="40" t="s">
        <v>53</v>
      </c>
      <c r="D20" s="59"/>
      <c r="E20" s="77"/>
      <c r="F20" s="77"/>
      <c r="G20" s="77"/>
      <c r="H20" s="77"/>
      <c r="I20" s="59"/>
      <c r="J20" s="59"/>
      <c r="K20" s="77"/>
      <c r="L20" s="77"/>
      <c r="M20" s="59"/>
      <c r="N20" s="59"/>
      <c r="O20" s="59"/>
      <c r="P20" s="59"/>
      <c r="Q20" s="59"/>
      <c r="R20" s="72"/>
    </row>
    <row r="21" spans="1:18">
      <c r="A21" s="40"/>
      <c r="B21" s="59"/>
      <c r="C21" s="40" t="s">
        <v>54</v>
      </c>
      <c r="D21" s="59"/>
      <c r="E21" s="77"/>
      <c r="F21" s="77"/>
      <c r="G21" s="77"/>
      <c r="H21" s="77"/>
      <c r="I21" s="59"/>
      <c r="J21" s="59"/>
      <c r="K21" s="77"/>
      <c r="L21" s="77"/>
      <c r="M21" s="59"/>
      <c r="N21" s="59"/>
      <c r="O21" s="59"/>
      <c r="P21" s="59"/>
      <c r="Q21" s="59"/>
      <c r="R21" s="72"/>
    </row>
    <row r="22" spans="1:18">
      <c r="A22" s="40"/>
      <c r="B22" s="59"/>
      <c r="C22" s="40" t="s">
        <v>55</v>
      </c>
      <c r="D22" s="59"/>
      <c r="E22" s="77"/>
      <c r="F22" s="77"/>
      <c r="G22" s="77"/>
      <c r="H22" s="77"/>
      <c r="I22" s="59"/>
      <c r="J22" s="59"/>
      <c r="K22" s="77"/>
      <c r="L22" s="77"/>
      <c r="M22" s="59"/>
      <c r="N22" s="59"/>
      <c r="O22" s="59"/>
      <c r="P22" s="59"/>
      <c r="Q22" s="59"/>
      <c r="R22" s="72"/>
    </row>
    <row r="23" spans="1:18">
      <c r="A23" s="40"/>
      <c r="B23" s="59"/>
      <c r="C23" s="40" t="s">
        <v>56</v>
      </c>
      <c r="D23" s="59"/>
      <c r="E23" s="77"/>
      <c r="F23" s="77"/>
      <c r="G23" s="77"/>
      <c r="H23" s="77"/>
      <c r="I23" s="59"/>
      <c r="J23" s="59"/>
      <c r="K23" s="77"/>
      <c r="L23" s="77"/>
      <c r="M23" s="59"/>
      <c r="N23" s="59"/>
      <c r="O23" s="59"/>
      <c r="P23" s="59"/>
      <c r="Q23" s="59"/>
      <c r="R23" s="72"/>
    </row>
    <row r="24" spans="1:18">
      <c r="A24" s="40"/>
      <c r="B24" s="59"/>
      <c r="C24" s="40" t="s">
        <v>57</v>
      </c>
      <c r="D24" s="59"/>
      <c r="E24" s="77"/>
      <c r="F24" s="77"/>
      <c r="G24" s="77"/>
      <c r="H24" s="77"/>
      <c r="I24" s="59"/>
      <c r="J24" s="59"/>
      <c r="K24" s="77"/>
      <c r="L24" s="77"/>
      <c r="M24" s="59"/>
      <c r="N24" s="59"/>
      <c r="O24" s="59"/>
      <c r="P24" s="59"/>
      <c r="Q24" s="59"/>
      <c r="R24" s="72"/>
    </row>
    <row r="25" spans="1:18">
      <c r="A25" s="40"/>
      <c r="B25" s="59"/>
      <c r="C25" s="40" t="s">
        <v>58</v>
      </c>
      <c r="D25" s="59"/>
      <c r="E25" s="77"/>
      <c r="F25" s="77"/>
      <c r="G25" s="77"/>
      <c r="H25" s="77"/>
      <c r="I25" s="59"/>
      <c r="J25" s="59"/>
      <c r="K25" s="77"/>
      <c r="L25" s="77"/>
      <c r="M25" s="59"/>
      <c r="N25" s="59"/>
      <c r="O25" s="59"/>
      <c r="P25" s="59"/>
      <c r="Q25" s="59"/>
      <c r="R25" s="72"/>
    </row>
    <row r="26" spans="1:18">
      <c r="A26" s="40"/>
      <c r="B26" s="59"/>
      <c r="C26" s="40" t="s">
        <v>59</v>
      </c>
      <c r="D26" s="59"/>
      <c r="E26" s="77"/>
      <c r="F26" s="77"/>
      <c r="G26" s="77"/>
      <c r="H26" s="77"/>
      <c r="I26" s="59"/>
      <c r="J26" s="59"/>
      <c r="K26" s="77"/>
      <c r="L26" s="77"/>
      <c r="M26" s="59"/>
      <c r="N26" s="59"/>
      <c r="O26" s="59"/>
      <c r="P26" s="59"/>
      <c r="Q26" s="59"/>
      <c r="R26" s="72"/>
    </row>
    <row r="27" spans="1:18">
      <c r="A27" s="40"/>
      <c r="B27" s="59"/>
      <c r="C27" s="40" t="s">
        <v>60</v>
      </c>
      <c r="D27" s="59"/>
      <c r="E27" s="77"/>
      <c r="F27" s="77"/>
      <c r="G27" s="77"/>
      <c r="H27" s="77"/>
      <c r="I27" s="59"/>
      <c r="J27" s="59"/>
      <c r="K27" s="77"/>
      <c r="L27" s="77"/>
      <c r="M27" s="59"/>
      <c r="N27" s="59"/>
      <c r="O27" s="59"/>
      <c r="P27" s="59"/>
      <c r="Q27" s="59"/>
      <c r="R27" s="72"/>
    </row>
    <row r="28" spans="1:18">
      <c r="A28" s="40"/>
      <c r="B28" s="59"/>
      <c r="C28" s="40" t="s">
        <v>61</v>
      </c>
      <c r="D28" s="59"/>
      <c r="E28" s="77"/>
      <c r="F28" s="77"/>
      <c r="G28" s="77"/>
      <c r="H28" s="77"/>
      <c r="I28" s="59"/>
      <c r="J28" s="59"/>
      <c r="K28" s="77"/>
      <c r="L28" s="77"/>
      <c r="M28" s="59"/>
      <c r="N28" s="59"/>
      <c r="O28" s="59"/>
      <c r="P28" s="59"/>
      <c r="Q28" s="59"/>
      <c r="R28" s="72"/>
    </row>
    <row r="29" spans="1:18">
      <c r="A29" s="40"/>
      <c r="B29" s="59"/>
      <c r="C29" s="40" t="s">
        <v>62</v>
      </c>
      <c r="D29" s="59"/>
      <c r="E29" s="77"/>
      <c r="F29" s="77"/>
      <c r="G29" s="77"/>
      <c r="H29" s="77"/>
      <c r="I29" s="59"/>
      <c r="J29" s="59"/>
      <c r="K29" s="77"/>
      <c r="L29" s="77"/>
      <c r="M29" s="59"/>
      <c r="N29" s="59"/>
      <c r="O29" s="59"/>
      <c r="P29" s="59"/>
      <c r="Q29" s="59"/>
      <c r="R29" s="72"/>
    </row>
    <row r="30" spans="1:18">
      <c r="A30" s="40"/>
      <c r="B30" s="59"/>
      <c r="C30" s="510" t="s">
        <v>63</v>
      </c>
      <c r="D30" s="59"/>
      <c r="E30" s="77"/>
      <c r="F30" s="77"/>
      <c r="G30" s="77"/>
      <c r="H30" s="77"/>
      <c r="I30" s="510" t="s">
        <v>63</v>
      </c>
      <c r="J30" s="593" t="s">
        <v>64</v>
      </c>
      <c r="K30" s="136">
        <v>509</v>
      </c>
      <c r="L30" s="77"/>
      <c r="M30" s="59"/>
      <c r="N30" s="59"/>
      <c r="O30" s="59"/>
      <c r="P30" s="59"/>
      <c r="Q30" s="59"/>
      <c r="R30" s="72"/>
    </row>
    <row r="31" spans="1:18">
      <c r="A31" s="40"/>
      <c r="B31" s="59"/>
      <c r="C31" s="510" t="s">
        <v>65</v>
      </c>
      <c r="D31" s="59"/>
      <c r="E31" s="77"/>
      <c r="F31" s="77"/>
      <c r="G31" s="77"/>
      <c r="H31" s="77"/>
      <c r="I31" s="510" t="s">
        <v>65</v>
      </c>
      <c r="J31" s="594" t="s">
        <v>66</v>
      </c>
      <c r="K31" s="136">
        <v>124.4</v>
      </c>
      <c r="L31" s="77"/>
      <c r="M31" s="59"/>
      <c r="N31" s="59"/>
      <c r="O31" s="59"/>
      <c r="P31" s="59"/>
      <c r="Q31" s="59"/>
      <c r="R31" s="72"/>
    </row>
    <row r="32" spans="1:18">
      <c r="A32" s="40"/>
      <c r="B32" s="59"/>
      <c r="C32" s="137" t="s">
        <v>67</v>
      </c>
      <c r="D32" s="59"/>
      <c r="E32" s="77"/>
      <c r="F32" s="77"/>
      <c r="G32" s="77"/>
      <c r="H32" s="77"/>
      <c r="I32" s="59"/>
      <c r="J32" s="59"/>
      <c r="K32" s="77"/>
      <c r="L32" s="77"/>
      <c r="M32" s="59"/>
      <c r="N32" s="59"/>
      <c r="O32" s="59"/>
      <c r="P32" s="59"/>
      <c r="Q32" s="59"/>
      <c r="R32" s="72"/>
    </row>
    <row r="33" spans="1:18">
      <c r="A33" s="40"/>
      <c r="B33" s="59"/>
      <c r="C33" s="137" t="s">
        <v>68</v>
      </c>
      <c r="D33" s="59"/>
      <c r="E33" s="77"/>
      <c r="F33" s="77"/>
      <c r="G33" s="77"/>
      <c r="H33" s="77"/>
      <c r="I33" s="77"/>
      <c r="J33" s="77"/>
      <c r="K33" s="49"/>
      <c r="L33" s="32"/>
      <c r="M33" s="59"/>
      <c r="N33" s="59"/>
      <c r="O33" s="59"/>
      <c r="P33" s="59"/>
      <c r="Q33" s="59"/>
      <c r="R33" s="72"/>
    </row>
    <row r="34" spans="1:18">
      <c r="A34" s="40"/>
      <c r="B34" s="59"/>
      <c r="C34" s="590" t="s">
        <v>69</v>
      </c>
      <c r="D34" s="59"/>
      <c r="E34" s="77"/>
      <c r="F34" s="77"/>
      <c r="G34" s="77"/>
      <c r="H34" s="77"/>
      <c r="I34" s="595" t="s">
        <v>69</v>
      </c>
      <c r="J34" s="596" t="s">
        <v>70</v>
      </c>
      <c r="K34" s="137">
        <v>100</v>
      </c>
      <c r="L34" s="32"/>
      <c r="M34" s="59"/>
      <c r="N34" s="59"/>
      <c r="O34" s="59"/>
      <c r="P34" s="59"/>
      <c r="Q34" s="59"/>
      <c r="R34" s="72"/>
    </row>
    <row r="35" spans="1:18">
      <c r="A35" s="40"/>
      <c r="B35" s="59"/>
      <c r="C35" s="32" t="s">
        <v>43</v>
      </c>
      <c r="D35" s="59"/>
      <c r="E35" s="77"/>
      <c r="F35" s="77"/>
      <c r="G35" s="77"/>
      <c r="H35" s="77"/>
      <c r="I35" s="77"/>
      <c r="J35" s="77"/>
      <c r="K35" s="49"/>
      <c r="L35" s="32"/>
      <c r="M35" s="59"/>
      <c r="N35" s="59"/>
      <c r="O35" s="59"/>
      <c r="P35" s="59"/>
      <c r="Q35" s="59"/>
      <c r="R35" s="72"/>
    </row>
    <row r="36" spans="1:18">
      <c r="A36" s="40"/>
      <c r="B36" s="59"/>
      <c r="C36" s="32" t="s">
        <v>42</v>
      </c>
      <c r="D36" s="59"/>
      <c r="E36" s="77"/>
      <c r="F36" s="77"/>
      <c r="G36" s="77"/>
      <c r="H36" s="77"/>
      <c r="I36" s="77"/>
      <c r="J36" s="77"/>
      <c r="K36" s="49"/>
      <c r="L36" s="32"/>
      <c r="M36" s="59"/>
      <c r="N36" s="59"/>
      <c r="O36" s="59"/>
      <c r="P36" s="59"/>
      <c r="Q36" s="59"/>
      <c r="R36" s="72"/>
    </row>
    <row r="37" spans="1:18">
      <c r="A37" s="40"/>
      <c r="B37" s="59"/>
      <c r="C37" s="510"/>
      <c r="D37" s="59"/>
      <c r="E37" s="77"/>
      <c r="F37" s="77"/>
      <c r="G37" s="77"/>
      <c r="H37" s="77"/>
      <c r="I37" s="77"/>
      <c r="J37" s="77"/>
      <c r="K37" s="49"/>
      <c r="L37" s="32"/>
      <c r="M37" s="59"/>
      <c r="N37" s="59"/>
      <c r="O37" s="59"/>
      <c r="P37" s="59"/>
      <c r="Q37" s="59"/>
      <c r="R37" s="72"/>
    </row>
    <row r="38" spans="1:18">
      <c r="A38" s="40">
        <v>2</v>
      </c>
      <c r="B38" s="59" t="s">
        <v>71</v>
      </c>
      <c r="C38" s="40" t="s">
        <v>72</v>
      </c>
      <c r="D38" s="59">
        <v>1576.55</v>
      </c>
      <c r="E38" s="77">
        <v>1539.71</v>
      </c>
      <c r="F38" s="77">
        <v>36.84</v>
      </c>
      <c r="G38" s="77">
        <v>110.6</v>
      </c>
      <c r="H38" s="77">
        <v>4.7</v>
      </c>
      <c r="I38" s="136"/>
      <c r="J38" s="147"/>
      <c r="K38" s="136"/>
      <c r="L38" s="137"/>
      <c r="M38" s="59">
        <v>240</v>
      </c>
      <c r="N38" s="59">
        <v>1.8</v>
      </c>
      <c r="O38" s="59">
        <v>429.61</v>
      </c>
      <c r="P38" s="59">
        <v>17.54</v>
      </c>
      <c r="Q38" s="59">
        <v>759.5</v>
      </c>
      <c r="R38" s="72">
        <v>12.8</v>
      </c>
    </row>
    <row r="39" spans="1:18">
      <c r="A39" s="40"/>
      <c r="B39" s="59"/>
      <c r="C39" s="40" t="s">
        <v>73</v>
      </c>
      <c r="D39" s="59"/>
      <c r="E39" s="77"/>
      <c r="F39" s="77"/>
      <c r="G39" s="77"/>
      <c r="H39" s="77"/>
      <c r="I39" s="32"/>
      <c r="J39" s="32"/>
      <c r="K39" s="137"/>
      <c r="L39" s="137"/>
      <c r="M39" s="59"/>
      <c r="N39" s="59"/>
      <c r="O39" s="59"/>
      <c r="P39" s="59"/>
      <c r="Q39" s="59"/>
      <c r="R39" s="72"/>
    </row>
    <row r="40" spans="1:18">
      <c r="A40" s="40"/>
      <c r="B40" s="59"/>
      <c r="C40" s="40" t="s">
        <v>74</v>
      </c>
      <c r="D40" s="59"/>
      <c r="E40" s="77"/>
      <c r="F40" s="77"/>
      <c r="G40" s="77"/>
      <c r="H40" s="77"/>
      <c r="I40" s="510"/>
      <c r="J40" s="530"/>
      <c r="K40" s="510"/>
      <c r="L40" s="137"/>
      <c r="M40" s="59"/>
      <c r="N40" s="59"/>
      <c r="O40" s="59"/>
      <c r="P40" s="59"/>
      <c r="Q40" s="59"/>
      <c r="R40" s="72"/>
    </row>
    <row r="41" spans="1:18">
      <c r="A41" s="40"/>
      <c r="B41" s="59"/>
      <c r="C41" s="40" t="s">
        <v>51</v>
      </c>
      <c r="D41" s="59"/>
      <c r="E41" s="77"/>
      <c r="F41" s="77"/>
      <c r="G41" s="77"/>
      <c r="H41" s="77"/>
      <c r="I41" s="510"/>
      <c r="J41" s="530"/>
      <c r="K41" s="510"/>
      <c r="L41" s="137"/>
      <c r="M41" s="59"/>
      <c r="N41" s="59"/>
      <c r="O41" s="59"/>
      <c r="P41" s="59"/>
      <c r="Q41" s="59"/>
      <c r="R41" s="72"/>
    </row>
    <row r="42" spans="1:18">
      <c r="A42" s="40"/>
      <c r="B42" s="59"/>
      <c r="C42" s="40" t="s">
        <v>54</v>
      </c>
      <c r="D42" s="59"/>
      <c r="E42" s="77"/>
      <c r="F42" s="77"/>
      <c r="G42" s="77"/>
      <c r="H42" s="77"/>
      <c r="I42" s="510"/>
      <c r="J42" s="530"/>
      <c r="K42" s="510"/>
      <c r="L42" s="137"/>
      <c r="M42" s="59"/>
      <c r="N42" s="59"/>
      <c r="O42" s="59"/>
      <c r="P42" s="59"/>
      <c r="Q42" s="59"/>
      <c r="R42" s="72"/>
    </row>
    <row r="43" spans="1:18">
      <c r="A43" s="40"/>
      <c r="B43" s="59"/>
      <c r="C43" s="40" t="s">
        <v>56</v>
      </c>
      <c r="D43" s="59"/>
      <c r="E43" s="77"/>
      <c r="F43" s="77"/>
      <c r="G43" s="77"/>
      <c r="H43" s="77"/>
      <c r="I43" s="510"/>
      <c r="J43" s="530"/>
      <c r="K43" s="510"/>
      <c r="L43" s="137"/>
      <c r="M43" s="59"/>
      <c r="N43" s="59"/>
      <c r="O43" s="59"/>
      <c r="P43" s="59"/>
      <c r="Q43" s="59"/>
      <c r="R43" s="72"/>
    </row>
    <row r="44" spans="1:18">
      <c r="A44" s="40"/>
      <c r="B44" s="59"/>
      <c r="C44" s="40" t="s">
        <v>53</v>
      </c>
      <c r="D44" s="59"/>
      <c r="E44" s="77"/>
      <c r="F44" s="77"/>
      <c r="G44" s="77"/>
      <c r="H44" s="77"/>
      <c r="I44" s="40" t="s">
        <v>53</v>
      </c>
      <c r="J44" s="56" t="s">
        <v>75</v>
      </c>
      <c r="K44" s="597">
        <v>49</v>
      </c>
      <c r="L44" s="40">
        <v>4.5</v>
      </c>
      <c r="M44" s="59"/>
      <c r="N44" s="59"/>
      <c r="O44" s="59"/>
      <c r="P44" s="59"/>
      <c r="Q44" s="59"/>
      <c r="R44" s="72"/>
    </row>
    <row r="45" spans="1:18">
      <c r="A45" s="40"/>
      <c r="B45" s="59"/>
      <c r="C45" s="40" t="s">
        <v>76</v>
      </c>
      <c r="D45" s="59"/>
      <c r="E45" s="77"/>
      <c r="F45" s="77"/>
      <c r="G45" s="77"/>
      <c r="H45" s="77"/>
      <c r="I45" s="510"/>
      <c r="J45" s="530"/>
      <c r="K45" s="510"/>
      <c r="L45" s="137"/>
      <c r="M45" s="59"/>
      <c r="N45" s="59"/>
      <c r="O45" s="59"/>
      <c r="P45" s="59"/>
      <c r="Q45" s="59"/>
      <c r="R45" s="72"/>
    </row>
    <row r="46" spans="1:18">
      <c r="A46" s="40"/>
      <c r="B46" s="59"/>
      <c r="C46" s="40" t="s">
        <v>77</v>
      </c>
      <c r="D46" s="59"/>
      <c r="E46" s="77"/>
      <c r="F46" s="77"/>
      <c r="G46" s="77"/>
      <c r="H46" s="77"/>
      <c r="I46" s="510"/>
      <c r="J46" s="530"/>
      <c r="K46" s="510"/>
      <c r="L46" s="137"/>
      <c r="M46" s="59"/>
      <c r="N46" s="59"/>
      <c r="O46" s="59"/>
      <c r="P46" s="59"/>
      <c r="Q46" s="59"/>
      <c r="R46" s="72"/>
    </row>
    <row r="47" spans="1:18">
      <c r="A47" s="40"/>
      <c r="B47" s="59"/>
      <c r="C47" s="137" t="s">
        <v>78</v>
      </c>
      <c r="D47" s="59"/>
      <c r="E47" s="77"/>
      <c r="F47" s="77"/>
      <c r="G47" s="77"/>
      <c r="H47" s="77"/>
      <c r="I47" s="510"/>
      <c r="J47" s="530"/>
      <c r="K47" s="510"/>
      <c r="L47" s="137"/>
      <c r="M47" s="59"/>
      <c r="N47" s="59"/>
      <c r="O47" s="59"/>
      <c r="P47" s="59"/>
      <c r="Q47" s="59"/>
      <c r="R47" s="72"/>
    </row>
    <row r="48" spans="1:18">
      <c r="A48" s="40"/>
      <c r="B48" s="59"/>
      <c r="C48" s="591" t="s">
        <v>79</v>
      </c>
      <c r="D48" s="59"/>
      <c r="E48" s="77"/>
      <c r="F48" s="77"/>
      <c r="G48" s="77"/>
      <c r="H48" s="77"/>
      <c r="I48" s="41" t="s">
        <v>79</v>
      </c>
      <c r="J48" s="143" t="s">
        <v>80</v>
      </c>
      <c r="K48" s="59">
        <v>59.8</v>
      </c>
      <c r="L48" s="59">
        <v>0.2</v>
      </c>
      <c r="M48" s="59"/>
      <c r="N48" s="59"/>
      <c r="O48" s="59"/>
      <c r="P48" s="59"/>
      <c r="Q48" s="59"/>
      <c r="R48" s="72"/>
    </row>
    <row r="49" spans="1:18">
      <c r="A49" s="40"/>
      <c r="B49" s="59"/>
      <c r="C49" s="135" t="s">
        <v>81</v>
      </c>
      <c r="D49" s="59"/>
      <c r="E49" s="77"/>
      <c r="F49" s="77"/>
      <c r="G49" s="77"/>
      <c r="H49" s="77"/>
      <c r="I49" s="135" t="s">
        <v>81</v>
      </c>
      <c r="J49" s="147" t="s">
        <v>82</v>
      </c>
      <c r="K49" s="136">
        <v>0.6</v>
      </c>
      <c r="L49" s="137"/>
      <c r="M49" s="59"/>
      <c r="N49" s="59"/>
      <c r="O49" s="59"/>
      <c r="P49" s="59"/>
      <c r="Q49" s="59"/>
      <c r="R49" s="72"/>
    </row>
    <row r="50" spans="1:18">
      <c r="A50" s="40"/>
      <c r="B50" s="59"/>
      <c r="C50" s="136" t="s">
        <v>67</v>
      </c>
      <c r="D50" s="59"/>
      <c r="E50" s="77"/>
      <c r="F50" s="77"/>
      <c r="G50" s="77"/>
      <c r="H50" s="77"/>
      <c r="I50" s="136" t="s">
        <v>67</v>
      </c>
      <c r="J50" s="147" t="s">
        <v>83</v>
      </c>
      <c r="K50" s="136">
        <v>0.8</v>
      </c>
      <c r="L50" s="137"/>
      <c r="M50" s="59"/>
      <c r="N50" s="59"/>
      <c r="O50" s="59"/>
      <c r="P50" s="59"/>
      <c r="Q50" s="59"/>
      <c r="R50" s="72"/>
    </row>
    <row r="51" spans="1:18">
      <c r="A51" s="40"/>
      <c r="B51" s="59"/>
      <c r="C51" s="136" t="s">
        <v>40</v>
      </c>
      <c r="D51" s="59"/>
      <c r="E51" s="77"/>
      <c r="F51" s="77"/>
      <c r="G51" s="77"/>
      <c r="H51" s="77"/>
      <c r="I51" s="510"/>
      <c r="J51" s="530"/>
      <c r="K51" s="510"/>
      <c r="L51" s="137"/>
      <c r="M51" s="59"/>
      <c r="N51" s="59"/>
      <c r="O51" s="59"/>
      <c r="P51" s="59"/>
      <c r="Q51" s="59"/>
      <c r="R51" s="72"/>
    </row>
    <row r="52" spans="1:18">
      <c r="A52" s="40"/>
      <c r="B52" s="59"/>
      <c r="C52" s="32" t="s">
        <v>49</v>
      </c>
      <c r="D52" s="59"/>
      <c r="E52" s="77"/>
      <c r="F52" s="77"/>
      <c r="G52" s="77"/>
      <c r="H52" s="77"/>
      <c r="I52" s="510"/>
      <c r="J52" s="530"/>
      <c r="K52" s="510"/>
      <c r="L52" s="137"/>
      <c r="M52" s="59"/>
      <c r="N52" s="59"/>
      <c r="O52" s="59"/>
      <c r="P52" s="59"/>
      <c r="Q52" s="59"/>
      <c r="R52" s="72"/>
    </row>
    <row r="53" spans="1:18">
      <c r="A53" s="40"/>
      <c r="B53" s="59"/>
      <c r="C53" s="592" t="s">
        <v>84</v>
      </c>
      <c r="D53" s="59"/>
      <c r="E53" s="77"/>
      <c r="F53" s="77"/>
      <c r="G53" s="77"/>
      <c r="H53" s="77"/>
      <c r="I53" s="510" t="s">
        <v>84</v>
      </c>
      <c r="J53" s="530" t="s">
        <v>85</v>
      </c>
      <c r="K53" s="510">
        <v>0.4</v>
      </c>
      <c r="L53" s="137"/>
      <c r="M53" s="59"/>
      <c r="N53" s="59"/>
      <c r="O53" s="59"/>
      <c r="P53" s="59"/>
      <c r="Q53" s="59"/>
      <c r="R53" s="72"/>
    </row>
    <row r="54" spans="1:18">
      <c r="A54" s="40"/>
      <c r="B54" s="59"/>
      <c r="C54" s="510" t="s">
        <v>43</v>
      </c>
      <c r="D54" s="59"/>
      <c r="E54" s="77"/>
      <c r="F54" s="77"/>
      <c r="G54" s="77"/>
      <c r="H54" s="77"/>
      <c r="I54" s="510"/>
      <c r="J54" s="530"/>
      <c r="K54" s="510"/>
      <c r="L54" s="137"/>
      <c r="M54" s="59"/>
      <c r="N54" s="59"/>
      <c r="O54" s="59"/>
      <c r="P54" s="59"/>
      <c r="Q54" s="59"/>
      <c r="R54" s="72"/>
    </row>
    <row r="55" spans="1:18">
      <c r="A55" s="40"/>
      <c r="B55" s="59"/>
      <c r="C55" s="510" t="s">
        <v>86</v>
      </c>
      <c r="D55" s="59"/>
      <c r="E55" s="77"/>
      <c r="F55" s="77"/>
      <c r="G55" s="77"/>
      <c r="H55" s="77"/>
      <c r="I55" s="510"/>
      <c r="J55" s="530"/>
      <c r="K55" s="510"/>
      <c r="L55" s="137"/>
      <c r="M55" s="59"/>
      <c r="N55" s="59"/>
      <c r="O55" s="59"/>
      <c r="P55" s="59"/>
      <c r="Q55" s="59"/>
      <c r="R55" s="72"/>
    </row>
    <row r="56" spans="1:18">
      <c r="A56" s="40"/>
      <c r="B56" s="59"/>
      <c r="C56" s="136" t="s">
        <v>42</v>
      </c>
      <c r="D56" s="59"/>
      <c r="E56" s="77"/>
      <c r="F56" s="77"/>
      <c r="G56" s="77"/>
      <c r="H56" s="77"/>
      <c r="I56" s="510"/>
      <c r="J56" s="530"/>
      <c r="K56" s="510"/>
      <c r="L56" s="137"/>
      <c r="M56" s="59"/>
      <c r="N56" s="59"/>
      <c r="O56" s="59"/>
      <c r="P56" s="59"/>
      <c r="Q56" s="59"/>
      <c r="R56" s="72"/>
    </row>
    <row r="57" spans="1:18">
      <c r="A57" s="40"/>
      <c r="B57" s="59"/>
      <c r="C57" s="592"/>
      <c r="D57" s="59"/>
      <c r="E57" s="77"/>
      <c r="F57" s="77"/>
      <c r="G57" s="77"/>
      <c r="H57" s="77"/>
      <c r="I57" s="510"/>
      <c r="J57" s="530"/>
      <c r="K57" s="510"/>
      <c r="L57" s="137"/>
      <c r="M57" s="59"/>
      <c r="N57" s="59"/>
      <c r="O57" s="59"/>
      <c r="P57" s="59"/>
      <c r="Q57" s="59"/>
      <c r="R57" s="72"/>
    </row>
    <row r="58" spans="1:18">
      <c r="A58" s="40"/>
      <c r="B58" s="59"/>
      <c r="C58" s="592"/>
      <c r="D58" s="59"/>
      <c r="E58" s="77"/>
      <c r="F58" s="77"/>
      <c r="G58" s="77"/>
      <c r="H58" s="77"/>
      <c r="I58" s="510"/>
      <c r="J58" s="530"/>
      <c r="K58" s="510"/>
      <c r="L58" s="137"/>
      <c r="M58" s="59"/>
      <c r="N58" s="59"/>
      <c r="O58" s="59"/>
      <c r="P58" s="59"/>
      <c r="Q58" s="59"/>
      <c r="R58" s="72"/>
    </row>
    <row r="59" spans="1:18">
      <c r="A59" s="40">
        <v>3</v>
      </c>
      <c r="B59" s="59" t="s">
        <v>87</v>
      </c>
      <c r="C59" s="136" t="s">
        <v>88</v>
      </c>
      <c r="D59" s="77">
        <v>3486.0932</v>
      </c>
      <c r="E59" s="77">
        <v>3215.9693</v>
      </c>
      <c r="F59" s="77">
        <v>270.1239</v>
      </c>
      <c r="G59" s="77">
        <v>316.781</v>
      </c>
      <c r="H59" s="77">
        <v>6.3638</v>
      </c>
      <c r="I59" s="32"/>
      <c r="J59" s="32"/>
      <c r="K59" s="137"/>
      <c r="L59" s="137"/>
      <c r="M59" s="77">
        <v>814.685</v>
      </c>
      <c r="N59" s="77">
        <v>9.2601</v>
      </c>
      <c r="O59" s="77">
        <v>1174.1633</v>
      </c>
      <c r="P59" s="40">
        <v>167.7</v>
      </c>
      <c r="Q59" s="40">
        <v>910.34</v>
      </c>
      <c r="R59" s="32">
        <v>86.8</v>
      </c>
    </row>
    <row r="60" spans="1:18">
      <c r="A60" s="40"/>
      <c r="B60" s="59"/>
      <c r="C60" s="136" t="s">
        <v>89</v>
      </c>
      <c r="D60" s="77"/>
      <c r="E60" s="77"/>
      <c r="F60" s="77"/>
      <c r="G60" s="77"/>
      <c r="H60" s="77"/>
      <c r="I60" s="32"/>
      <c r="J60" s="32"/>
      <c r="K60" s="137"/>
      <c r="L60" s="137"/>
      <c r="M60" s="77"/>
      <c r="N60" s="77"/>
      <c r="O60" s="77"/>
      <c r="P60" s="40"/>
      <c r="Q60" s="40"/>
      <c r="R60" s="32"/>
    </row>
    <row r="61" spans="1:18">
      <c r="A61" s="40"/>
      <c r="B61" s="59"/>
      <c r="C61" s="136" t="s">
        <v>90</v>
      </c>
      <c r="D61" s="77"/>
      <c r="E61" s="77"/>
      <c r="F61" s="77"/>
      <c r="G61" s="77"/>
      <c r="H61" s="77"/>
      <c r="I61" s="136" t="s">
        <v>90</v>
      </c>
      <c r="J61" s="136">
        <v>12</v>
      </c>
      <c r="K61" s="136">
        <v>25</v>
      </c>
      <c r="L61" s="137"/>
      <c r="M61" s="77"/>
      <c r="N61" s="77"/>
      <c r="O61" s="77"/>
      <c r="P61" s="40"/>
      <c r="Q61" s="40"/>
      <c r="R61" s="32"/>
    </row>
    <row r="62" spans="1:18">
      <c r="A62" s="40"/>
      <c r="B62" s="59"/>
      <c r="C62" s="32" t="s">
        <v>67</v>
      </c>
      <c r="D62" s="77"/>
      <c r="E62" s="77"/>
      <c r="F62" s="77"/>
      <c r="G62" s="77"/>
      <c r="H62" s="77"/>
      <c r="I62" s="32" t="s">
        <v>47</v>
      </c>
      <c r="J62" s="142" t="s">
        <v>91</v>
      </c>
      <c r="K62" s="597">
        <v>10</v>
      </c>
      <c r="L62" s="40">
        <v>0.05</v>
      </c>
      <c r="M62" s="77"/>
      <c r="N62" s="77"/>
      <c r="O62" s="77"/>
      <c r="P62" s="40"/>
      <c r="Q62" s="40"/>
      <c r="R62" s="32"/>
    </row>
    <row r="63" spans="1:18">
      <c r="A63" s="40"/>
      <c r="B63" s="59"/>
      <c r="C63" s="32" t="s">
        <v>92</v>
      </c>
      <c r="D63" s="77"/>
      <c r="E63" s="77"/>
      <c r="F63" s="77"/>
      <c r="G63" s="77"/>
      <c r="H63" s="77"/>
      <c r="I63" s="32" t="s">
        <v>52</v>
      </c>
      <c r="J63" s="142" t="s">
        <v>91</v>
      </c>
      <c r="K63" s="40">
        <v>30</v>
      </c>
      <c r="L63" s="597"/>
      <c r="M63" s="77"/>
      <c r="N63" s="77"/>
      <c r="O63" s="77"/>
      <c r="P63" s="40"/>
      <c r="Q63" s="40"/>
      <c r="R63" s="32"/>
    </row>
    <row r="64" spans="1:18">
      <c r="A64" s="40"/>
      <c r="B64" s="59"/>
      <c r="C64" s="32" t="s">
        <v>90</v>
      </c>
      <c r="D64" s="77"/>
      <c r="E64" s="77"/>
      <c r="F64" s="77"/>
      <c r="G64" s="77"/>
      <c r="H64" s="77"/>
      <c r="I64" s="32" t="s">
        <v>74</v>
      </c>
      <c r="J64" s="142" t="s">
        <v>91</v>
      </c>
      <c r="K64" s="40">
        <v>10</v>
      </c>
      <c r="L64" s="597"/>
      <c r="M64" s="77"/>
      <c r="N64" s="77"/>
      <c r="O64" s="77"/>
      <c r="P64" s="40"/>
      <c r="Q64" s="40"/>
      <c r="R64" s="32"/>
    </row>
    <row r="65" spans="1:18">
      <c r="A65" s="40"/>
      <c r="B65" s="59"/>
      <c r="C65" s="32" t="s">
        <v>88</v>
      </c>
      <c r="D65" s="77"/>
      <c r="E65" s="77"/>
      <c r="F65" s="77"/>
      <c r="G65" s="77"/>
      <c r="H65" s="77"/>
      <c r="I65" s="40" t="s">
        <v>54</v>
      </c>
      <c r="J65" s="142" t="s">
        <v>91</v>
      </c>
      <c r="K65" s="40">
        <v>20</v>
      </c>
      <c r="L65" s="597"/>
      <c r="M65" s="77"/>
      <c r="N65" s="77"/>
      <c r="O65" s="77"/>
      <c r="P65" s="40"/>
      <c r="Q65" s="40"/>
      <c r="R65" s="32"/>
    </row>
    <row r="66" spans="1:18">
      <c r="A66" s="40"/>
      <c r="B66" s="59"/>
      <c r="C66" s="32" t="s">
        <v>93</v>
      </c>
      <c r="D66" s="77"/>
      <c r="E66" s="77"/>
      <c r="F66" s="77"/>
      <c r="G66" s="77"/>
      <c r="H66" s="77"/>
      <c r="I66" s="32" t="s">
        <v>73</v>
      </c>
      <c r="J66" s="142" t="s">
        <v>91</v>
      </c>
      <c r="K66" s="40">
        <v>10</v>
      </c>
      <c r="L66" s="597"/>
      <c r="M66" s="77"/>
      <c r="N66" s="77"/>
      <c r="O66" s="77"/>
      <c r="P66" s="40"/>
      <c r="Q66" s="40"/>
      <c r="R66" s="32"/>
    </row>
    <row r="67" spans="1:18">
      <c r="A67" s="40"/>
      <c r="B67" s="59"/>
      <c r="C67" s="32" t="s">
        <v>94</v>
      </c>
      <c r="D67" s="77"/>
      <c r="E67" s="77"/>
      <c r="F67" s="77"/>
      <c r="G67" s="77"/>
      <c r="H67" s="77"/>
      <c r="I67" s="32" t="s">
        <v>56</v>
      </c>
      <c r="J67" s="56" t="s">
        <v>95</v>
      </c>
      <c r="K67" s="40">
        <v>20</v>
      </c>
      <c r="L67" s="597"/>
      <c r="M67" s="77"/>
      <c r="N67" s="77"/>
      <c r="O67" s="77"/>
      <c r="P67" s="40"/>
      <c r="Q67" s="40"/>
      <c r="R67" s="32"/>
    </row>
    <row r="68" spans="1:18">
      <c r="A68" s="40"/>
      <c r="B68" s="59"/>
      <c r="C68" s="32" t="s">
        <v>96</v>
      </c>
      <c r="D68" s="77"/>
      <c r="E68" s="77"/>
      <c r="F68" s="77"/>
      <c r="G68" s="77"/>
      <c r="H68" s="77"/>
      <c r="I68" s="32" t="s">
        <v>59</v>
      </c>
      <c r="J68" s="142" t="s">
        <v>97</v>
      </c>
      <c r="K68" s="40">
        <v>10</v>
      </c>
      <c r="L68" s="597"/>
      <c r="M68" s="77"/>
      <c r="N68" s="77"/>
      <c r="O68" s="77"/>
      <c r="P68" s="40"/>
      <c r="Q68" s="40"/>
      <c r="R68" s="32"/>
    </row>
    <row r="69" spans="1:18">
      <c r="A69" s="40"/>
      <c r="B69" s="59"/>
      <c r="C69" s="32" t="s">
        <v>84</v>
      </c>
      <c r="D69" s="77"/>
      <c r="E69" s="77"/>
      <c r="F69" s="77"/>
      <c r="G69" s="77"/>
      <c r="H69" s="77"/>
      <c r="I69" s="32" t="s">
        <v>58</v>
      </c>
      <c r="J69" s="142" t="s">
        <v>97</v>
      </c>
      <c r="K69" s="40">
        <v>10</v>
      </c>
      <c r="L69" s="40">
        <v>0.1</v>
      </c>
      <c r="M69" s="77"/>
      <c r="N69" s="77"/>
      <c r="O69" s="77"/>
      <c r="P69" s="40"/>
      <c r="Q69" s="40"/>
      <c r="R69" s="32"/>
    </row>
    <row r="70" spans="1:18">
      <c r="A70" s="40"/>
      <c r="B70" s="59"/>
      <c r="C70" s="32" t="s">
        <v>40</v>
      </c>
      <c r="D70" s="77"/>
      <c r="E70" s="77"/>
      <c r="F70" s="77"/>
      <c r="G70" s="77"/>
      <c r="H70" s="77"/>
      <c r="I70" s="59"/>
      <c r="J70" s="59"/>
      <c r="K70" s="59"/>
      <c r="L70" s="59"/>
      <c r="M70" s="77"/>
      <c r="N70" s="77"/>
      <c r="O70" s="77"/>
      <c r="P70" s="40"/>
      <c r="Q70" s="40"/>
      <c r="R70" s="32"/>
    </row>
    <row r="71" spans="1:18">
      <c r="A71" s="40"/>
      <c r="B71" s="59"/>
      <c r="C71" s="32" t="s">
        <v>68</v>
      </c>
      <c r="D71" s="77"/>
      <c r="E71" s="77"/>
      <c r="F71" s="77"/>
      <c r="G71" s="77"/>
      <c r="H71" s="77"/>
      <c r="I71" s="72"/>
      <c r="J71" s="72"/>
      <c r="K71" s="72"/>
      <c r="L71" s="59"/>
      <c r="M71" s="77"/>
      <c r="N71" s="77"/>
      <c r="O71" s="77"/>
      <c r="P71" s="40"/>
      <c r="Q71" s="40"/>
      <c r="R71" s="32"/>
    </row>
    <row r="72" spans="1:18">
      <c r="A72" s="40"/>
      <c r="B72" s="59"/>
      <c r="C72" s="32" t="s">
        <v>44</v>
      </c>
      <c r="D72" s="77"/>
      <c r="E72" s="77"/>
      <c r="F72" s="77"/>
      <c r="G72" s="77"/>
      <c r="H72" s="77"/>
      <c r="I72" s="59"/>
      <c r="J72" s="59"/>
      <c r="K72" s="59"/>
      <c r="L72" s="59"/>
      <c r="M72" s="77"/>
      <c r="N72" s="77"/>
      <c r="O72" s="77"/>
      <c r="P72" s="40"/>
      <c r="Q72" s="40"/>
      <c r="R72" s="32"/>
    </row>
    <row r="73" spans="1:18">
      <c r="A73" s="40"/>
      <c r="B73" s="59"/>
      <c r="C73" s="32" t="s">
        <v>81</v>
      </c>
      <c r="D73" s="77"/>
      <c r="E73" s="77"/>
      <c r="F73" s="77"/>
      <c r="G73" s="77"/>
      <c r="H73" s="77"/>
      <c r="I73" s="32"/>
      <c r="J73" s="32"/>
      <c r="K73" s="137"/>
      <c r="L73" s="137"/>
      <c r="M73" s="77"/>
      <c r="N73" s="77"/>
      <c r="O73" s="77"/>
      <c r="P73" s="40"/>
      <c r="Q73" s="40"/>
      <c r="R73" s="32"/>
    </row>
    <row r="74" spans="1:18">
      <c r="A74" s="40"/>
      <c r="B74" s="59"/>
      <c r="C74" s="32" t="s">
        <v>98</v>
      </c>
      <c r="D74" s="77"/>
      <c r="E74" s="77"/>
      <c r="F74" s="77"/>
      <c r="G74" s="77"/>
      <c r="H74" s="77"/>
      <c r="I74" s="32"/>
      <c r="J74" s="32"/>
      <c r="K74" s="137"/>
      <c r="L74" s="137"/>
      <c r="M74" s="77"/>
      <c r="N74" s="77"/>
      <c r="O74" s="77"/>
      <c r="P74" s="40"/>
      <c r="Q74" s="40"/>
      <c r="R74" s="32"/>
    </row>
    <row r="75" spans="1:18">
      <c r="A75" s="40"/>
      <c r="B75" s="59"/>
      <c r="C75" s="32" t="s">
        <v>47</v>
      </c>
      <c r="D75" s="77"/>
      <c r="E75" s="77"/>
      <c r="F75" s="77"/>
      <c r="G75" s="77"/>
      <c r="H75" s="77"/>
      <c r="I75" s="510"/>
      <c r="J75" s="601"/>
      <c r="K75" s="530"/>
      <c r="L75" s="137"/>
      <c r="M75" s="77"/>
      <c r="N75" s="77"/>
      <c r="O75" s="77"/>
      <c r="P75" s="40"/>
      <c r="Q75" s="40"/>
      <c r="R75" s="32"/>
    </row>
    <row r="76" spans="1:18">
      <c r="A76" s="40"/>
      <c r="B76" s="59"/>
      <c r="C76" s="32" t="s">
        <v>52</v>
      </c>
      <c r="D76" s="77"/>
      <c r="E76" s="77"/>
      <c r="F76" s="77"/>
      <c r="G76" s="77"/>
      <c r="H76" s="77"/>
      <c r="I76" s="136"/>
      <c r="J76" s="147"/>
      <c r="K76" s="148"/>
      <c r="L76" s="137"/>
      <c r="M76" s="77"/>
      <c r="N76" s="77"/>
      <c r="O76" s="77"/>
      <c r="P76" s="40"/>
      <c r="Q76" s="40"/>
      <c r="R76" s="32"/>
    </row>
    <row r="77" spans="1:18">
      <c r="A77" s="40"/>
      <c r="B77" s="59"/>
      <c r="C77" s="32" t="s">
        <v>74</v>
      </c>
      <c r="D77" s="77"/>
      <c r="E77" s="77"/>
      <c r="F77" s="77"/>
      <c r="G77" s="77"/>
      <c r="H77" s="77"/>
      <c r="I77" s="136"/>
      <c r="J77" s="147"/>
      <c r="K77" s="148"/>
      <c r="L77" s="137"/>
      <c r="M77" s="77"/>
      <c r="N77" s="77"/>
      <c r="O77" s="77"/>
      <c r="P77" s="40"/>
      <c r="Q77" s="40"/>
      <c r="R77" s="32"/>
    </row>
    <row r="78" spans="1:18">
      <c r="A78" s="40"/>
      <c r="B78" s="59"/>
      <c r="C78" s="32" t="s">
        <v>99</v>
      </c>
      <c r="D78" s="77"/>
      <c r="E78" s="77"/>
      <c r="F78" s="77"/>
      <c r="G78" s="77"/>
      <c r="H78" s="77"/>
      <c r="I78" s="32"/>
      <c r="J78" s="530"/>
      <c r="K78" s="602"/>
      <c r="L78" s="510"/>
      <c r="M78" s="77"/>
      <c r="N78" s="77"/>
      <c r="O78" s="77"/>
      <c r="P78" s="40"/>
      <c r="Q78" s="40"/>
      <c r="R78" s="32"/>
    </row>
    <row r="79" spans="1:18">
      <c r="A79" s="40"/>
      <c r="B79" s="59"/>
      <c r="C79" s="40" t="s">
        <v>54</v>
      </c>
      <c r="D79" s="77"/>
      <c r="E79" s="77"/>
      <c r="F79" s="77"/>
      <c r="G79" s="77"/>
      <c r="H79" s="77"/>
      <c r="I79" s="32"/>
      <c r="J79" s="530"/>
      <c r="K79" s="510"/>
      <c r="L79" s="602"/>
      <c r="M79" s="77"/>
      <c r="N79" s="77"/>
      <c r="O79" s="77"/>
      <c r="P79" s="40"/>
      <c r="Q79" s="40"/>
      <c r="R79" s="32"/>
    </row>
    <row r="80" spans="1:18">
      <c r="A80" s="40"/>
      <c r="B80" s="59"/>
      <c r="C80" s="32" t="s">
        <v>73</v>
      </c>
      <c r="D80" s="77"/>
      <c r="E80" s="77"/>
      <c r="F80" s="77"/>
      <c r="G80" s="77"/>
      <c r="H80" s="77"/>
      <c r="I80" s="32"/>
      <c r="J80" s="530"/>
      <c r="K80" s="510"/>
      <c r="L80" s="602"/>
      <c r="M80" s="77"/>
      <c r="N80" s="77"/>
      <c r="O80" s="77"/>
      <c r="P80" s="40"/>
      <c r="Q80" s="40"/>
      <c r="R80" s="32"/>
    </row>
    <row r="81" spans="1:18">
      <c r="A81" s="40"/>
      <c r="B81" s="59"/>
      <c r="C81" s="32" t="s">
        <v>56</v>
      </c>
      <c r="D81" s="77"/>
      <c r="E81" s="77"/>
      <c r="F81" s="77"/>
      <c r="G81" s="77"/>
      <c r="H81" s="77"/>
      <c r="I81" s="510"/>
      <c r="J81" s="530"/>
      <c r="K81" s="510"/>
      <c r="L81" s="602"/>
      <c r="M81" s="77"/>
      <c r="N81" s="77"/>
      <c r="O81" s="77"/>
      <c r="P81" s="40"/>
      <c r="Q81" s="40"/>
      <c r="R81" s="32"/>
    </row>
    <row r="82" spans="1:18">
      <c r="A82" s="40"/>
      <c r="B82" s="59"/>
      <c r="C82" s="32" t="s">
        <v>42</v>
      </c>
      <c r="D82" s="77"/>
      <c r="E82" s="77"/>
      <c r="F82" s="77"/>
      <c r="G82" s="77"/>
      <c r="H82" s="77"/>
      <c r="I82" s="32"/>
      <c r="J82" s="530"/>
      <c r="K82" s="510"/>
      <c r="L82" s="602"/>
      <c r="M82" s="77"/>
      <c r="N82" s="77"/>
      <c r="O82" s="77"/>
      <c r="P82" s="40"/>
      <c r="Q82" s="40"/>
      <c r="R82" s="32"/>
    </row>
    <row r="83" spans="1:18">
      <c r="A83" s="40"/>
      <c r="B83" s="59"/>
      <c r="C83" s="32" t="s">
        <v>59</v>
      </c>
      <c r="D83" s="77"/>
      <c r="E83" s="77"/>
      <c r="F83" s="77"/>
      <c r="G83" s="77"/>
      <c r="H83" s="77"/>
      <c r="I83" s="136"/>
      <c r="J83" s="147"/>
      <c r="K83" s="148"/>
      <c r="L83" s="148"/>
      <c r="M83" s="77"/>
      <c r="N83" s="77"/>
      <c r="O83" s="77"/>
      <c r="P83" s="40"/>
      <c r="Q83" s="40"/>
      <c r="R83" s="32"/>
    </row>
    <row r="84" spans="1:18">
      <c r="A84" s="40"/>
      <c r="B84" s="59"/>
      <c r="C84" s="32" t="s">
        <v>43</v>
      </c>
      <c r="D84" s="77"/>
      <c r="E84" s="77"/>
      <c r="F84" s="77"/>
      <c r="G84" s="77"/>
      <c r="H84" s="77"/>
      <c r="I84" s="136"/>
      <c r="J84" s="147"/>
      <c r="K84" s="148"/>
      <c r="L84" s="148"/>
      <c r="M84" s="77"/>
      <c r="N84" s="77"/>
      <c r="O84" s="77"/>
      <c r="P84" s="40"/>
      <c r="Q84" s="40"/>
      <c r="R84" s="32"/>
    </row>
    <row r="85" spans="1:18">
      <c r="A85" s="40"/>
      <c r="B85" s="59"/>
      <c r="C85" s="32" t="s">
        <v>100</v>
      </c>
      <c r="D85" s="77"/>
      <c r="E85" s="77"/>
      <c r="F85" s="77"/>
      <c r="G85" s="77"/>
      <c r="H85" s="77"/>
      <c r="I85" s="136"/>
      <c r="J85" s="147"/>
      <c r="K85" s="148"/>
      <c r="L85" s="148"/>
      <c r="M85" s="77"/>
      <c r="N85" s="77"/>
      <c r="O85" s="77"/>
      <c r="P85" s="40"/>
      <c r="Q85" s="40"/>
      <c r="R85" s="32"/>
    </row>
    <row r="86" spans="1:18">
      <c r="A86" s="40"/>
      <c r="B86" s="59"/>
      <c r="C86" s="32" t="s">
        <v>101</v>
      </c>
      <c r="D86" s="77"/>
      <c r="E86" s="77"/>
      <c r="F86" s="77"/>
      <c r="G86" s="77"/>
      <c r="H86" s="77"/>
      <c r="I86" s="32"/>
      <c r="J86" s="530"/>
      <c r="K86" s="510"/>
      <c r="L86" s="602"/>
      <c r="M86" s="77"/>
      <c r="N86" s="77"/>
      <c r="O86" s="77"/>
      <c r="P86" s="40"/>
      <c r="Q86" s="40"/>
      <c r="R86" s="32"/>
    </row>
    <row r="87" spans="1:18">
      <c r="A87" s="40"/>
      <c r="B87" s="59"/>
      <c r="C87" s="32" t="s">
        <v>102</v>
      </c>
      <c r="D87" s="77"/>
      <c r="E87" s="77"/>
      <c r="F87" s="77"/>
      <c r="G87" s="77"/>
      <c r="H87" s="77"/>
      <c r="I87" s="32"/>
      <c r="J87" s="530"/>
      <c r="K87" s="510"/>
      <c r="L87" s="602"/>
      <c r="M87" s="77"/>
      <c r="N87" s="77"/>
      <c r="O87" s="77"/>
      <c r="P87" s="40"/>
      <c r="Q87" s="40"/>
      <c r="R87" s="32"/>
    </row>
    <row r="88" spans="1:18">
      <c r="A88" s="40"/>
      <c r="B88" s="59"/>
      <c r="C88" s="32" t="s">
        <v>90</v>
      </c>
      <c r="D88" s="77"/>
      <c r="E88" s="77"/>
      <c r="F88" s="77"/>
      <c r="G88" s="77"/>
      <c r="H88" s="77"/>
      <c r="I88" s="32" t="s">
        <v>90</v>
      </c>
      <c r="J88" s="32" t="s">
        <v>103</v>
      </c>
      <c r="K88" s="510">
        <v>8.6</v>
      </c>
      <c r="L88" s="602"/>
      <c r="M88" s="77"/>
      <c r="N88" s="77"/>
      <c r="O88" s="77"/>
      <c r="P88" s="40"/>
      <c r="Q88" s="40"/>
      <c r="R88" s="32"/>
    </row>
    <row r="89" spans="1:18">
      <c r="A89" s="40"/>
      <c r="B89" s="59"/>
      <c r="C89" s="32" t="s">
        <v>84</v>
      </c>
      <c r="D89" s="77"/>
      <c r="E89" s="77"/>
      <c r="F89" s="77"/>
      <c r="G89" s="77"/>
      <c r="H89" s="77"/>
      <c r="I89" s="32" t="s">
        <v>84</v>
      </c>
      <c r="J89" s="32" t="s">
        <v>104</v>
      </c>
      <c r="K89" s="510">
        <v>8.6</v>
      </c>
      <c r="L89" s="602"/>
      <c r="M89" s="77"/>
      <c r="N89" s="77"/>
      <c r="O89" s="77"/>
      <c r="P89" s="40"/>
      <c r="Q89" s="40"/>
      <c r="R89" s="32"/>
    </row>
    <row r="90" spans="1:18">
      <c r="A90" s="40"/>
      <c r="B90" s="59"/>
      <c r="C90" s="136" t="s">
        <v>105</v>
      </c>
      <c r="D90" s="77"/>
      <c r="E90" s="77"/>
      <c r="F90" s="77"/>
      <c r="G90" s="77"/>
      <c r="H90" s="77"/>
      <c r="I90" s="136" t="s">
        <v>105</v>
      </c>
      <c r="J90" s="32" t="s">
        <v>106</v>
      </c>
      <c r="K90" s="137">
        <v>11</v>
      </c>
      <c r="L90" s="137">
        <v>3</v>
      </c>
      <c r="M90" s="77"/>
      <c r="N90" s="77"/>
      <c r="O90" s="77"/>
      <c r="P90" s="40"/>
      <c r="Q90" s="40"/>
      <c r="R90" s="32"/>
    </row>
    <row r="91" spans="1:18">
      <c r="A91" s="40"/>
      <c r="B91" s="59"/>
      <c r="C91" s="136" t="s">
        <v>67</v>
      </c>
      <c r="D91" s="77"/>
      <c r="E91" s="77"/>
      <c r="F91" s="77"/>
      <c r="G91" s="77"/>
      <c r="H91" s="77"/>
      <c r="I91" s="32" t="s">
        <v>67</v>
      </c>
      <c r="J91" s="32" t="s">
        <v>106</v>
      </c>
      <c r="K91" s="77">
        <v>8.6</v>
      </c>
      <c r="L91" s="137">
        <v>3.2</v>
      </c>
      <c r="M91" s="77"/>
      <c r="N91" s="77"/>
      <c r="O91" s="77"/>
      <c r="P91" s="40"/>
      <c r="Q91" s="40"/>
      <c r="R91" s="32"/>
    </row>
    <row r="92" spans="1:18">
      <c r="A92" s="40"/>
      <c r="B92" s="59"/>
      <c r="C92" s="598" t="s">
        <v>107</v>
      </c>
      <c r="D92" s="77"/>
      <c r="E92" s="77"/>
      <c r="F92" s="77"/>
      <c r="G92" s="77"/>
      <c r="H92" s="77"/>
      <c r="I92" s="510"/>
      <c r="J92" s="530"/>
      <c r="K92" s="510"/>
      <c r="L92" s="602"/>
      <c r="M92" s="77"/>
      <c r="N92" s="77"/>
      <c r="O92" s="77"/>
      <c r="P92" s="40"/>
      <c r="Q92" s="40"/>
      <c r="R92" s="32"/>
    </row>
    <row r="93" spans="1:18">
      <c r="A93" s="40"/>
      <c r="B93" s="59"/>
      <c r="C93" s="599" t="s">
        <v>108</v>
      </c>
      <c r="D93" s="77"/>
      <c r="E93" s="77"/>
      <c r="F93" s="77"/>
      <c r="G93" s="77"/>
      <c r="H93" s="77"/>
      <c r="I93" s="510"/>
      <c r="J93" s="530"/>
      <c r="K93" s="510"/>
      <c r="L93" s="602"/>
      <c r="M93" s="77"/>
      <c r="N93" s="77"/>
      <c r="O93" s="77"/>
      <c r="P93" s="40"/>
      <c r="Q93" s="40"/>
      <c r="R93" s="32"/>
    </row>
    <row r="94" spans="1:18">
      <c r="A94" s="40"/>
      <c r="B94" s="59"/>
      <c r="C94" s="598" t="s">
        <v>109</v>
      </c>
      <c r="D94" s="77"/>
      <c r="E94" s="77"/>
      <c r="F94" s="77"/>
      <c r="G94" s="77"/>
      <c r="H94" s="77"/>
      <c r="I94" s="510"/>
      <c r="J94" s="530"/>
      <c r="K94" s="510"/>
      <c r="L94" s="602"/>
      <c r="M94" s="77"/>
      <c r="N94" s="77"/>
      <c r="O94" s="77"/>
      <c r="P94" s="40"/>
      <c r="Q94" s="40"/>
      <c r="R94" s="32"/>
    </row>
    <row r="95" spans="1:18">
      <c r="A95" s="40"/>
      <c r="B95" s="59"/>
      <c r="C95" s="599" t="s">
        <v>110</v>
      </c>
      <c r="D95" s="77"/>
      <c r="E95" s="77"/>
      <c r="F95" s="77"/>
      <c r="G95" s="77"/>
      <c r="H95" s="77"/>
      <c r="I95" s="510"/>
      <c r="J95" s="530"/>
      <c r="K95" s="510"/>
      <c r="L95" s="602"/>
      <c r="M95" s="77"/>
      <c r="N95" s="77"/>
      <c r="O95" s="77"/>
      <c r="P95" s="40"/>
      <c r="Q95" s="40"/>
      <c r="R95" s="32"/>
    </row>
    <row r="96" spans="1:18">
      <c r="A96" s="40"/>
      <c r="B96" s="59"/>
      <c r="C96" s="598" t="s">
        <v>111</v>
      </c>
      <c r="D96" s="77"/>
      <c r="E96" s="77"/>
      <c r="F96" s="77"/>
      <c r="G96" s="77"/>
      <c r="H96" s="77"/>
      <c r="I96" s="510"/>
      <c r="J96" s="530"/>
      <c r="K96" s="510"/>
      <c r="L96" s="602"/>
      <c r="M96" s="77"/>
      <c r="N96" s="77"/>
      <c r="O96" s="77"/>
      <c r="P96" s="40"/>
      <c r="Q96" s="40"/>
      <c r="R96" s="32"/>
    </row>
    <row r="97" spans="1:18">
      <c r="A97" s="40"/>
      <c r="B97" s="59"/>
      <c r="C97" s="599" t="s">
        <v>112</v>
      </c>
      <c r="D97" s="77"/>
      <c r="E97" s="77"/>
      <c r="F97" s="77"/>
      <c r="G97" s="77"/>
      <c r="H97" s="77"/>
      <c r="I97" s="510"/>
      <c r="J97" s="530"/>
      <c r="K97" s="510"/>
      <c r="L97" s="602"/>
      <c r="M97" s="77"/>
      <c r="N97" s="77"/>
      <c r="O97" s="77"/>
      <c r="P97" s="40"/>
      <c r="Q97" s="40"/>
      <c r="R97" s="32"/>
    </row>
    <row r="98" spans="1:18">
      <c r="A98" s="40"/>
      <c r="B98" s="59"/>
      <c r="C98" s="598" t="s">
        <v>113</v>
      </c>
      <c r="D98" s="77"/>
      <c r="E98" s="77"/>
      <c r="F98" s="77"/>
      <c r="G98" s="77"/>
      <c r="H98" s="77"/>
      <c r="I98" s="510"/>
      <c r="J98" s="530"/>
      <c r="K98" s="510"/>
      <c r="L98" s="602"/>
      <c r="M98" s="77"/>
      <c r="N98" s="77"/>
      <c r="O98" s="77"/>
      <c r="P98" s="40"/>
      <c r="Q98" s="40"/>
      <c r="R98" s="32"/>
    </row>
    <row r="99" spans="1:18">
      <c r="A99" s="40"/>
      <c r="B99" s="59"/>
      <c r="C99" s="599" t="s">
        <v>114</v>
      </c>
      <c r="D99" s="77"/>
      <c r="E99" s="77"/>
      <c r="F99" s="77"/>
      <c r="G99" s="77"/>
      <c r="H99" s="77"/>
      <c r="I99" s="510"/>
      <c r="J99" s="530"/>
      <c r="K99" s="510"/>
      <c r="L99" s="602"/>
      <c r="M99" s="77"/>
      <c r="N99" s="77"/>
      <c r="O99" s="77"/>
      <c r="P99" s="40"/>
      <c r="Q99" s="40"/>
      <c r="R99" s="32"/>
    </row>
    <row r="100" spans="1:18">
      <c r="A100" s="40"/>
      <c r="B100" s="59"/>
      <c r="C100" s="598" t="s">
        <v>115</v>
      </c>
      <c r="D100" s="77"/>
      <c r="E100" s="77"/>
      <c r="F100" s="77"/>
      <c r="G100" s="77"/>
      <c r="H100" s="77"/>
      <c r="I100" s="510"/>
      <c r="J100" s="530"/>
      <c r="K100" s="510"/>
      <c r="L100" s="602"/>
      <c r="M100" s="77"/>
      <c r="N100" s="77"/>
      <c r="O100" s="77"/>
      <c r="P100" s="40"/>
      <c r="Q100" s="40"/>
      <c r="R100" s="32"/>
    </row>
    <row r="101" spans="1:18">
      <c r="A101" s="40"/>
      <c r="B101" s="59"/>
      <c r="C101" s="599" t="s">
        <v>116</v>
      </c>
      <c r="D101" s="77"/>
      <c r="E101" s="77"/>
      <c r="F101" s="77"/>
      <c r="G101" s="77"/>
      <c r="H101" s="77"/>
      <c r="I101" s="510"/>
      <c r="J101" s="530"/>
      <c r="K101" s="510"/>
      <c r="L101" s="602"/>
      <c r="M101" s="77"/>
      <c r="N101" s="77"/>
      <c r="O101" s="77"/>
      <c r="P101" s="40"/>
      <c r="Q101" s="40"/>
      <c r="R101" s="32"/>
    </row>
    <row r="102" spans="1:18">
      <c r="A102" s="40"/>
      <c r="B102" s="59"/>
      <c r="C102" s="598" t="s">
        <v>76</v>
      </c>
      <c r="D102" s="77"/>
      <c r="E102" s="77"/>
      <c r="F102" s="77"/>
      <c r="G102" s="77"/>
      <c r="H102" s="77"/>
      <c r="I102" s="510"/>
      <c r="J102" s="530"/>
      <c r="K102" s="510"/>
      <c r="L102" s="602"/>
      <c r="M102" s="77"/>
      <c r="N102" s="77"/>
      <c r="O102" s="77"/>
      <c r="P102" s="40"/>
      <c r="Q102" s="40"/>
      <c r="R102" s="32"/>
    </row>
    <row r="103" spans="1:18">
      <c r="A103" s="40"/>
      <c r="B103" s="59"/>
      <c r="C103" s="599" t="s">
        <v>117</v>
      </c>
      <c r="D103" s="77"/>
      <c r="E103" s="77"/>
      <c r="F103" s="77"/>
      <c r="G103" s="77"/>
      <c r="H103" s="77"/>
      <c r="I103" s="510"/>
      <c r="J103" s="530"/>
      <c r="K103" s="510"/>
      <c r="L103" s="602"/>
      <c r="M103" s="77"/>
      <c r="N103" s="77"/>
      <c r="O103" s="77"/>
      <c r="P103" s="40"/>
      <c r="Q103" s="40"/>
      <c r="R103" s="32"/>
    </row>
    <row r="104" spans="1:18">
      <c r="A104" s="40"/>
      <c r="B104" s="59"/>
      <c r="C104" s="598" t="s">
        <v>118</v>
      </c>
      <c r="D104" s="77"/>
      <c r="E104" s="77"/>
      <c r="F104" s="77"/>
      <c r="G104" s="77"/>
      <c r="H104" s="77"/>
      <c r="I104" s="510"/>
      <c r="J104" s="530"/>
      <c r="K104" s="510"/>
      <c r="L104" s="602"/>
      <c r="M104" s="77"/>
      <c r="N104" s="77"/>
      <c r="O104" s="77"/>
      <c r="P104" s="40"/>
      <c r="Q104" s="40"/>
      <c r="R104" s="32"/>
    </row>
    <row r="105" spans="1:18">
      <c r="A105" s="40"/>
      <c r="B105" s="59"/>
      <c r="C105" s="600" t="s">
        <v>119</v>
      </c>
      <c r="D105" s="77"/>
      <c r="E105" s="77"/>
      <c r="F105" s="77"/>
      <c r="G105" s="77"/>
      <c r="H105" s="77"/>
      <c r="I105" s="510"/>
      <c r="J105" s="530"/>
      <c r="K105" s="510"/>
      <c r="L105" s="602"/>
      <c r="M105" s="77"/>
      <c r="N105" s="77"/>
      <c r="O105" s="77"/>
      <c r="P105" s="40"/>
      <c r="Q105" s="40"/>
      <c r="R105" s="32"/>
    </row>
    <row r="106" spans="1:18">
      <c r="A106" s="40"/>
      <c r="B106" s="59"/>
      <c r="C106" s="598" t="s">
        <v>120</v>
      </c>
      <c r="D106" s="77"/>
      <c r="E106" s="77"/>
      <c r="F106" s="77"/>
      <c r="G106" s="77"/>
      <c r="H106" s="77"/>
      <c r="I106" s="510"/>
      <c r="J106" s="530"/>
      <c r="K106" s="510"/>
      <c r="L106" s="602"/>
      <c r="M106" s="77"/>
      <c r="N106" s="77"/>
      <c r="O106" s="77"/>
      <c r="P106" s="40"/>
      <c r="Q106" s="40"/>
      <c r="R106" s="32"/>
    </row>
    <row r="107" spans="1:18">
      <c r="A107" s="40"/>
      <c r="B107" s="59"/>
      <c r="C107" s="599" t="s">
        <v>50</v>
      </c>
      <c r="D107" s="77"/>
      <c r="E107" s="77"/>
      <c r="F107" s="77"/>
      <c r="G107" s="77"/>
      <c r="H107" s="77"/>
      <c r="I107" s="510"/>
      <c r="J107" s="530"/>
      <c r="K107" s="510"/>
      <c r="L107" s="602"/>
      <c r="M107" s="77"/>
      <c r="N107" s="77"/>
      <c r="O107" s="77"/>
      <c r="P107" s="40"/>
      <c r="Q107" s="40"/>
      <c r="R107" s="32"/>
    </row>
    <row r="108" spans="1:18">
      <c r="A108" s="40"/>
      <c r="B108" s="59"/>
      <c r="C108" s="598" t="s">
        <v>121</v>
      </c>
      <c r="D108" s="77"/>
      <c r="E108" s="77"/>
      <c r="F108" s="77"/>
      <c r="G108" s="77"/>
      <c r="H108" s="77"/>
      <c r="I108" s="510"/>
      <c r="J108" s="530"/>
      <c r="K108" s="510"/>
      <c r="L108" s="602"/>
      <c r="M108" s="77"/>
      <c r="N108" s="77"/>
      <c r="O108" s="77"/>
      <c r="P108" s="40"/>
      <c r="Q108" s="40"/>
      <c r="R108" s="32"/>
    </row>
    <row r="109" spans="1:18">
      <c r="A109" s="40"/>
      <c r="B109" s="59"/>
      <c r="C109" s="599" t="s">
        <v>122</v>
      </c>
      <c r="D109" s="77"/>
      <c r="E109" s="77"/>
      <c r="F109" s="77"/>
      <c r="G109" s="77"/>
      <c r="H109" s="77"/>
      <c r="I109" s="510"/>
      <c r="J109" s="530"/>
      <c r="K109" s="510"/>
      <c r="L109" s="602"/>
      <c r="M109" s="77"/>
      <c r="N109" s="77"/>
      <c r="O109" s="77"/>
      <c r="P109" s="40"/>
      <c r="Q109" s="40"/>
      <c r="R109" s="32"/>
    </row>
    <row r="110" spans="1:18">
      <c r="A110" s="40"/>
      <c r="B110" s="59"/>
      <c r="C110" s="598" t="s">
        <v>57</v>
      </c>
      <c r="D110" s="77"/>
      <c r="E110" s="77"/>
      <c r="F110" s="77"/>
      <c r="G110" s="77"/>
      <c r="H110" s="77"/>
      <c r="I110" s="510"/>
      <c r="J110" s="530"/>
      <c r="K110" s="510"/>
      <c r="L110" s="602"/>
      <c r="M110" s="77"/>
      <c r="N110" s="77"/>
      <c r="O110" s="77"/>
      <c r="P110" s="40"/>
      <c r="Q110" s="40"/>
      <c r="R110" s="32"/>
    </row>
    <row r="111" spans="1:18">
      <c r="A111" s="40"/>
      <c r="B111" s="59"/>
      <c r="C111" s="599" t="s">
        <v>123</v>
      </c>
      <c r="D111" s="77"/>
      <c r="E111" s="77"/>
      <c r="F111" s="77"/>
      <c r="G111" s="77"/>
      <c r="H111" s="77"/>
      <c r="I111" s="510"/>
      <c r="J111" s="530"/>
      <c r="K111" s="510"/>
      <c r="L111" s="602"/>
      <c r="M111" s="77"/>
      <c r="N111" s="77"/>
      <c r="O111" s="77"/>
      <c r="P111" s="40"/>
      <c r="Q111" s="40"/>
      <c r="R111" s="32"/>
    </row>
    <row r="112" spans="1:18">
      <c r="A112" s="40"/>
      <c r="B112" s="59"/>
      <c r="C112" s="598" t="s">
        <v>124</v>
      </c>
      <c r="D112" s="77"/>
      <c r="E112" s="77"/>
      <c r="F112" s="77"/>
      <c r="G112" s="77"/>
      <c r="H112" s="77"/>
      <c r="I112" s="510"/>
      <c r="J112" s="530"/>
      <c r="K112" s="510"/>
      <c r="L112" s="602"/>
      <c r="M112" s="77"/>
      <c r="N112" s="77"/>
      <c r="O112" s="77"/>
      <c r="P112" s="40"/>
      <c r="Q112" s="40"/>
      <c r="R112" s="32"/>
    </row>
    <row r="113" spans="1:18">
      <c r="A113" s="40"/>
      <c r="B113" s="59"/>
      <c r="C113" s="599" t="s">
        <v>49</v>
      </c>
      <c r="D113" s="77"/>
      <c r="E113" s="77"/>
      <c r="F113" s="77"/>
      <c r="G113" s="77"/>
      <c r="H113" s="77"/>
      <c r="I113" s="510"/>
      <c r="J113" s="530"/>
      <c r="K113" s="510"/>
      <c r="L113" s="602"/>
      <c r="M113" s="77"/>
      <c r="N113" s="77"/>
      <c r="O113" s="77"/>
      <c r="P113" s="40"/>
      <c r="Q113" s="40"/>
      <c r="R113" s="32"/>
    </row>
    <row r="114" spans="1:18">
      <c r="A114" s="40"/>
      <c r="B114" s="59"/>
      <c r="C114" s="32" t="s">
        <v>125</v>
      </c>
      <c r="D114" s="77"/>
      <c r="E114" s="77"/>
      <c r="F114" s="77"/>
      <c r="G114" s="77"/>
      <c r="H114" s="77"/>
      <c r="I114" s="510"/>
      <c r="J114" s="530"/>
      <c r="K114" s="510"/>
      <c r="L114" s="602"/>
      <c r="M114" s="77"/>
      <c r="N114" s="77"/>
      <c r="O114" s="77"/>
      <c r="P114" s="40"/>
      <c r="Q114" s="40"/>
      <c r="R114" s="32"/>
    </row>
    <row r="115" spans="1:18">
      <c r="A115" s="40"/>
      <c r="B115" s="59"/>
      <c r="C115" s="32" t="s">
        <v>126</v>
      </c>
      <c r="D115" s="77"/>
      <c r="E115" s="77"/>
      <c r="F115" s="77"/>
      <c r="G115" s="77"/>
      <c r="H115" s="77"/>
      <c r="I115" s="510"/>
      <c r="J115" s="530"/>
      <c r="K115" s="510"/>
      <c r="L115" s="602"/>
      <c r="M115" s="77"/>
      <c r="N115" s="77"/>
      <c r="O115" s="77"/>
      <c r="P115" s="40"/>
      <c r="Q115" s="40"/>
      <c r="R115" s="32"/>
    </row>
    <row r="116" spans="1:18">
      <c r="A116" s="40"/>
      <c r="B116" s="59"/>
      <c r="C116" s="59" t="s">
        <v>127</v>
      </c>
      <c r="D116" s="77"/>
      <c r="E116" s="77"/>
      <c r="F116" s="77"/>
      <c r="G116" s="77"/>
      <c r="H116" s="77"/>
      <c r="I116" s="59" t="s">
        <v>127</v>
      </c>
      <c r="J116" s="59">
        <v>1</v>
      </c>
      <c r="K116" s="59">
        <v>30</v>
      </c>
      <c r="L116" s="59">
        <v>0</v>
      </c>
      <c r="M116" s="77"/>
      <c r="N116" s="77"/>
      <c r="O116" s="77"/>
      <c r="P116" s="40"/>
      <c r="Q116" s="40"/>
      <c r="R116" s="32"/>
    </row>
    <row r="117" spans="1:18">
      <c r="A117" s="40"/>
      <c r="B117" s="59"/>
      <c r="C117" s="72" t="s">
        <v>128</v>
      </c>
      <c r="D117" s="77"/>
      <c r="E117" s="77"/>
      <c r="F117" s="77"/>
      <c r="G117" s="77"/>
      <c r="H117" s="77"/>
      <c r="I117" s="72" t="s">
        <v>128</v>
      </c>
      <c r="J117" s="72">
        <v>1</v>
      </c>
      <c r="K117" s="72">
        <v>16</v>
      </c>
      <c r="L117" s="59">
        <v>0</v>
      </c>
      <c r="M117" s="77"/>
      <c r="N117" s="77"/>
      <c r="O117" s="77"/>
      <c r="P117" s="40"/>
      <c r="Q117" s="40"/>
      <c r="R117" s="32"/>
    </row>
    <row r="118" spans="1:18">
      <c r="A118" s="40"/>
      <c r="B118" s="59"/>
      <c r="C118" s="59" t="s">
        <v>129</v>
      </c>
      <c r="D118" s="77"/>
      <c r="E118" s="77"/>
      <c r="F118" s="77"/>
      <c r="G118" s="77"/>
      <c r="H118" s="77"/>
      <c r="I118" s="59" t="s">
        <v>129</v>
      </c>
      <c r="J118" s="59">
        <v>3</v>
      </c>
      <c r="K118" s="59">
        <v>10</v>
      </c>
      <c r="L118" s="59">
        <v>0</v>
      </c>
      <c r="M118" s="77"/>
      <c r="N118" s="77"/>
      <c r="O118" s="77"/>
      <c r="P118" s="40"/>
      <c r="Q118" s="40"/>
      <c r="R118" s="32"/>
    </row>
    <row r="119" spans="1:18">
      <c r="A119" s="40"/>
      <c r="B119" s="59"/>
      <c r="C119" s="72" t="s">
        <v>68</v>
      </c>
      <c r="D119" s="77"/>
      <c r="E119" s="77"/>
      <c r="F119" s="77"/>
      <c r="G119" s="77"/>
      <c r="H119" s="77"/>
      <c r="I119" s="510"/>
      <c r="J119" s="530"/>
      <c r="K119" s="510"/>
      <c r="L119" s="602"/>
      <c r="M119" s="77"/>
      <c r="N119" s="77"/>
      <c r="O119" s="77"/>
      <c r="P119" s="40"/>
      <c r="Q119" s="40"/>
      <c r="R119" s="32"/>
    </row>
    <row r="120" spans="1:18">
      <c r="A120" s="40"/>
      <c r="B120" s="59"/>
      <c r="C120" s="72" t="s">
        <v>130</v>
      </c>
      <c r="D120" s="77"/>
      <c r="E120" s="77"/>
      <c r="F120" s="77"/>
      <c r="G120" s="77"/>
      <c r="H120" s="77"/>
      <c r="I120" s="510"/>
      <c r="J120" s="530"/>
      <c r="K120" s="510"/>
      <c r="L120" s="602"/>
      <c r="M120" s="77"/>
      <c r="N120" s="77"/>
      <c r="O120" s="77"/>
      <c r="P120" s="40"/>
      <c r="Q120" s="40"/>
      <c r="R120" s="32"/>
    </row>
    <row r="121" spans="1:18">
      <c r="A121" s="40"/>
      <c r="B121" s="59"/>
      <c r="C121" s="59" t="s">
        <v>49</v>
      </c>
      <c r="D121" s="77"/>
      <c r="E121" s="77"/>
      <c r="F121" s="77"/>
      <c r="G121" s="77"/>
      <c r="H121" s="77"/>
      <c r="I121" s="510"/>
      <c r="J121" s="530"/>
      <c r="K121" s="510"/>
      <c r="L121" s="602"/>
      <c r="M121" s="77"/>
      <c r="N121" s="77"/>
      <c r="O121" s="77"/>
      <c r="P121" s="40"/>
      <c r="Q121" s="40"/>
      <c r="R121" s="32"/>
    </row>
    <row r="122" spans="1:18">
      <c r="A122" s="40"/>
      <c r="B122" s="59"/>
      <c r="C122" s="59" t="s">
        <v>43</v>
      </c>
      <c r="D122" s="77"/>
      <c r="E122" s="77"/>
      <c r="F122" s="77"/>
      <c r="G122" s="77"/>
      <c r="H122" s="77"/>
      <c r="I122" s="510"/>
      <c r="J122" s="530"/>
      <c r="K122" s="510"/>
      <c r="L122" s="602"/>
      <c r="M122" s="77"/>
      <c r="N122" s="77"/>
      <c r="O122" s="77"/>
      <c r="P122" s="40"/>
      <c r="Q122" s="40"/>
      <c r="R122" s="32"/>
    </row>
    <row r="123" spans="1:18">
      <c r="A123" s="40"/>
      <c r="B123" s="59"/>
      <c r="C123" s="59" t="s">
        <v>51</v>
      </c>
      <c r="D123" s="77"/>
      <c r="E123" s="77"/>
      <c r="F123" s="77"/>
      <c r="G123" s="77"/>
      <c r="H123" s="77"/>
      <c r="I123" s="510"/>
      <c r="J123" s="530"/>
      <c r="K123" s="510"/>
      <c r="L123" s="602"/>
      <c r="M123" s="77"/>
      <c r="N123" s="77"/>
      <c r="O123" s="77"/>
      <c r="P123" s="40"/>
      <c r="Q123" s="40"/>
      <c r="R123" s="32"/>
    </row>
    <row r="124" spans="1:18">
      <c r="A124" s="40"/>
      <c r="B124" s="59"/>
      <c r="C124" s="59" t="s">
        <v>48</v>
      </c>
      <c r="D124" s="77"/>
      <c r="E124" s="77"/>
      <c r="F124" s="77"/>
      <c r="G124" s="77"/>
      <c r="H124" s="77"/>
      <c r="I124" s="510"/>
      <c r="J124" s="530"/>
      <c r="K124" s="510"/>
      <c r="L124" s="602"/>
      <c r="M124" s="77"/>
      <c r="N124" s="77"/>
      <c r="O124" s="77"/>
      <c r="P124" s="40"/>
      <c r="Q124" s="40"/>
      <c r="R124" s="32"/>
    </row>
    <row r="125" spans="1:18">
      <c r="A125" s="40"/>
      <c r="B125" s="59"/>
      <c r="C125" s="59" t="s">
        <v>44</v>
      </c>
      <c r="D125" s="77"/>
      <c r="E125" s="77"/>
      <c r="F125" s="77"/>
      <c r="G125" s="77"/>
      <c r="H125" s="77"/>
      <c r="I125" s="510"/>
      <c r="J125" s="530"/>
      <c r="K125" s="510"/>
      <c r="L125" s="602"/>
      <c r="M125" s="77"/>
      <c r="N125" s="77"/>
      <c r="O125" s="77"/>
      <c r="P125" s="40"/>
      <c r="Q125" s="40"/>
      <c r="R125" s="32"/>
    </row>
    <row r="126" spans="1:18">
      <c r="A126" s="40"/>
      <c r="B126" s="59"/>
      <c r="C126" s="136" t="s">
        <v>84</v>
      </c>
      <c r="D126" s="77"/>
      <c r="E126" s="77"/>
      <c r="F126" s="77"/>
      <c r="G126" s="77"/>
      <c r="H126" s="77"/>
      <c r="I126" s="136" t="s">
        <v>84</v>
      </c>
      <c r="J126" s="147">
        <v>1</v>
      </c>
      <c r="K126" s="148">
        <v>10</v>
      </c>
      <c r="L126" s="602"/>
      <c r="M126" s="77"/>
      <c r="N126" s="77"/>
      <c r="O126" s="77"/>
      <c r="P126" s="40"/>
      <c r="Q126" s="40"/>
      <c r="R126" s="32"/>
    </row>
    <row r="127" spans="1:18">
      <c r="A127" s="40"/>
      <c r="B127" s="59"/>
      <c r="C127" s="136" t="s">
        <v>40</v>
      </c>
      <c r="D127" s="77"/>
      <c r="E127" s="77"/>
      <c r="F127" s="77"/>
      <c r="G127" s="77"/>
      <c r="H127" s="77"/>
      <c r="I127" s="136" t="s">
        <v>40</v>
      </c>
      <c r="J127" s="147" t="s">
        <v>131</v>
      </c>
      <c r="K127" s="148">
        <v>20</v>
      </c>
      <c r="L127" s="602"/>
      <c r="M127" s="77"/>
      <c r="N127" s="77"/>
      <c r="O127" s="77"/>
      <c r="P127" s="40"/>
      <c r="Q127" s="40"/>
      <c r="R127" s="32"/>
    </row>
    <row r="128" spans="1:18">
      <c r="A128" s="40"/>
      <c r="B128" s="59"/>
      <c r="C128" s="136" t="s">
        <v>42</v>
      </c>
      <c r="D128" s="77"/>
      <c r="E128" s="77"/>
      <c r="F128" s="77"/>
      <c r="G128" s="77"/>
      <c r="H128" s="77"/>
      <c r="I128" s="510"/>
      <c r="J128" s="530"/>
      <c r="K128" s="510"/>
      <c r="L128" s="602"/>
      <c r="M128" s="77"/>
      <c r="N128" s="77"/>
      <c r="O128" s="77"/>
      <c r="P128" s="40"/>
      <c r="Q128" s="40"/>
      <c r="R128" s="32"/>
    </row>
    <row r="129" spans="1:18">
      <c r="A129" s="40"/>
      <c r="B129" s="59"/>
      <c r="C129" s="136" t="s">
        <v>132</v>
      </c>
      <c r="D129" s="77"/>
      <c r="E129" s="77"/>
      <c r="F129" s="77"/>
      <c r="G129" s="77"/>
      <c r="H129" s="77"/>
      <c r="I129" s="510"/>
      <c r="J129" s="530"/>
      <c r="K129" s="510"/>
      <c r="L129" s="602"/>
      <c r="M129" s="77"/>
      <c r="N129" s="77"/>
      <c r="O129" s="77"/>
      <c r="P129" s="40"/>
      <c r="Q129" s="40"/>
      <c r="R129" s="32"/>
    </row>
    <row r="130" spans="1:18">
      <c r="A130" s="40"/>
      <c r="B130" s="59"/>
      <c r="C130" s="136" t="s">
        <v>133</v>
      </c>
      <c r="D130" s="77"/>
      <c r="E130" s="77"/>
      <c r="F130" s="77"/>
      <c r="G130" s="77"/>
      <c r="H130" s="77"/>
      <c r="I130" s="510"/>
      <c r="J130" s="530"/>
      <c r="K130" s="510"/>
      <c r="L130" s="602"/>
      <c r="M130" s="77"/>
      <c r="N130" s="77"/>
      <c r="O130" s="77"/>
      <c r="P130" s="40"/>
      <c r="Q130" s="40"/>
      <c r="R130" s="32"/>
    </row>
    <row r="131" spans="1:18">
      <c r="A131" s="40"/>
      <c r="B131" s="59"/>
      <c r="C131" s="136" t="s">
        <v>50</v>
      </c>
      <c r="D131" s="77"/>
      <c r="E131" s="77"/>
      <c r="F131" s="77"/>
      <c r="G131" s="77"/>
      <c r="H131" s="77"/>
      <c r="I131" s="510"/>
      <c r="J131" s="530"/>
      <c r="K131" s="510"/>
      <c r="L131" s="602"/>
      <c r="M131" s="77"/>
      <c r="N131" s="77"/>
      <c r="O131" s="77"/>
      <c r="P131" s="40"/>
      <c r="Q131" s="40"/>
      <c r="R131" s="32"/>
    </row>
    <row r="132" spans="1:18">
      <c r="A132" s="40"/>
      <c r="B132" s="59"/>
      <c r="C132" s="136" t="s">
        <v>57</v>
      </c>
      <c r="D132" s="77"/>
      <c r="E132" s="77"/>
      <c r="F132" s="77"/>
      <c r="G132" s="77"/>
      <c r="H132" s="77"/>
      <c r="I132" s="510"/>
      <c r="J132" s="530"/>
      <c r="K132" s="510"/>
      <c r="L132" s="602"/>
      <c r="M132" s="77"/>
      <c r="N132" s="77"/>
      <c r="O132" s="77"/>
      <c r="P132" s="40"/>
      <c r="Q132" s="40"/>
      <c r="R132" s="32"/>
    </row>
    <row r="133" spans="1:18">
      <c r="A133" s="40"/>
      <c r="B133" s="59"/>
      <c r="C133" s="136" t="s">
        <v>122</v>
      </c>
      <c r="D133" s="77"/>
      <c r="E133" s="77"/>
      <c r="F133" s="77"/>
      <c r="G133" s="77"/>
      <c r="H133" s="77"/>
      <c r="I133" s="510"/>
      <c r="J133" s="530"/>
      <c r="K133" s="510"/>
      <c r="L133" s="602"/>
      <c r="M133" s="77"/>
      <c r="N133" s="77"/>
      <c r="O133" s="77"/>
      <c r="P133" s="40"/>
      <c r="Q133" s="40"/>
      <c r="R133" s="32"/>
    </row>
    <row r="134" spans="1:18">
      <c r="A134" s="40"/>
      <c r="B134" s="59"/>
      <c r="C134" s="136" t="s">
        <v>134</v>
      </c>
      <c r="D134" s="77"/>
      <c r="E134" s="77"/>
      <c r="F134" s="77"/>
      <c r="G134" s="77"/>
      <c r="H134" s="77"/>
      <c r="I134" s="510"/>
      <c r="J134" s="530"/>
      <c r="K134" s="510"/>
      <c r="L134" s="602"/>
      <c r="M134" s="77"/>
      <c r="N134" s="77"/>
      <c r="O134" s="77"/>
      <c r="P134" s="40"/>
      <c r="Q134" s="40"/>
      <c r="R134" s="32"/>
    </row>
    <row r="135" spans="1:18">
      <c r="A135" s="40"/>
      <c r="B135" s="59"/>
      <c r="C135" s="136" t="s">
        <v>76</v>
      </c>
      <c r="D135" s="77"/>
      <c r="E135" s="77"/>
      <c r="F135" s="77"/>
      <c r="G135" s="77"/>
      <c r="H135" s="77"/>
      <c r="I135" s="510"/>
      <c r="J135" s="530"/>
      <c r="K135" s="510"/>
      <c r="L135" s="602"/>
      <c r="M135" s="77"/>
      <c r="N135" s="77"/>
      <c r="O135" s="77"/>
      <c r="P135" s="40"/>
      <c r="Q135" s="40"/>
      <c r="R135" s="32"/>
    </row>
    <row r="136" spans="1:18">
      <c r="A136" s="40"/>
      <c r="B136" s="59"/>
      <c r="C136" s="136" t="s">
        <v>111</v>
      </c>
      <c r="D136" s="77"/>
      <c r="E136" s="77"/>
      <c r="F136" s="77"/>
      <c r="G136" s="77"/>
      <c r="H136" s="77"/>
      <c r="I136" s="510"/>
      <c r="J136" s="530"/>
      <c r="K136" s="510"/>
      <c r="L136" s="602"/>
      <c r="M136" s="77"/>
      <c r="N136" s="77"/>
      <c r="O136" s="77"/>
      <c r="P136" s="40"/>
      <c r="Q136" s="40"/>
      <c r="R136" s="32"/>
    </row>
    <row r="137" spans="1:18">
      <c r="A137" s="40"/>
      <c r="B137" s="59"/>
      <c r="C137" s="136" t="s">
        <v>108</v>
      </c>
      <c r="D137" s="77"/>
      <c r="E137" s="77"/>
      <c r="F137" s="77"/>
      <c r="G137" s="77"/>
      <c r="H137" s="77"/>
      <c r="I137" s="510"/>
      <c r="J137" s="530"/>
      <c r="K137" s="510"/>
      <c r="L137" s="602"/>
      <c r="M137" s="77"/>
      <c r="N137" s="77"/>
      <c r="O137" s="77"/>
      <c r="P137" s="40"/>
      <c r="Q137" s="40"/>
      <c r="R137" s="32"/>
    </row>
    <row r="138" spans="1:18">
      <c r="A138" s="40"/>
      <c r="B138" s="59"/>
      <c r="C138" s="136" t="s">
        <v>55</v>
      </c>
      <c r="D138" s="77"/>
      <c r="E138" s="77"/>
      <c r="F138" s="77"/>
      <c r="G138" s="77"/>
      <c r="H138" s="77"/>
      <c r="I138" s="510"/>
      <c r="J138" s="530"/>
      <c r="K138" s="510"/>
      <c r="L138" s="602"/>
      <c r="M138" s="77"/>
      <c r="N138" s="77"/>
      <c r="O138" s="77"/>
      <c r="P138" s="40"/>
      <c r="Q138" s="40"/>
      <c r="R138" s="32"/>
    </row>
    <row r="139" spans="1:18">
      <c r="A139" s="40"/>
      <c r="B139" s="59"/>
      <c r="C139" s="136" t="s">
        <v>135</v>
      </c>
      <c r="D139" s="77"/>
      <c r="E139" s="77"/>
      <c r="F139" s="77"/>
      <c r="G139" s="77"/>
      <c r="H139" s="77"/>
      <c r="I139" s="510"/>
      <c r="J139" s="530"/>
      <c r="K139" s="510"/>
      <c r="L139" s="602"/>
      <c r="M139" s="77"/>
      <c r="N139" s="77"/>
      <c r="O139" s="77"/>
      <c r="P139" s="40"/>
      <c r="Q139" s="40"/>
      <c r="R139" s="32"/>
    </row>
    <row r="140" spans="1:18">
      <c r="A140" s="40"/>
      <c r="B140" s="59"/>
      <c r="C140" s="136" t="s">
        <v>136</v>
      </c>
      <c r="D140" s="77"/>
      <c r="E140" s="77"/>
      <c r="F140" s="77"/>
      <c r="G140" s="77"/>
      <c r="H140" s="77"/>
      <c r="I140" s="510"/>
      <c r="J140" s="530"/>
      <c r="K140" s="510"/>
      <c r="L140" s="602"/>
      <c r="M140" s="77"/>
      <c r="N140" s="77"/>
      <c r="O140" s="77"/>
      <c r="P140" s="40"/>
      <c r="Q140" s="40"/>
      <c r="R140" s="32"/>
    </row>
    <row r="141" spans="1:18">
      <c r="A141" s="40"/>
      <c r="B141" s="59"/>
      <c r="C141" s="136" t="s">
        <v>50</v>
      </c>
      <c r="D141" s="77"/>
      <c r="E141" s="77"/>
      <c r="F141" s="77"/>
      <c r="G141" s="77"/>
      <c r="H141" s="77"/>
      <c r="I141" s="136" t="s">
        <v>50</v>
      </c>
      <c r="J141" s="147" t="s">
        <v>137</v>
      </c>
      <c r="K141" s="148">
        <v>20</v>
      </c>
      <c r="L141" s="602"/>
      <c r="M141" s="77"/>
      <c r="N141" s="77"/>
      <c r="O141" s="77"/>
      <c r="P141" s="40"/>
      <c r="Q141" s="40"/>
      <c r="R141" s="32"/>
    </row>
    <row r="142" spans="1:18">
      <c r="A142" s="40"/>
      <c r="B142" s="59"/>
      <c r="C142" s="136" t="s">
        <v>67</v>
      </c>
      <c r="D142" s="77"/>
      <c r="E142" s="77"/>
      <c r="F142" s="77"/>
      <c r="G142" s="77"/>
      <c r="H142" s="77"/>
      <c r="I142" s="510"/>
      <c r="J142" s="530"/>
      <c r="K142" s="510"/>
      <c r="L142" s="602"/>
      <c r="M142" s="77"/>
      <c r="N142" s="77"/>
      <c r="O142" s="77"/>
      <c r="P142" s="40"/>
      <c r="Q142" s="40"/>
      <c r="R142" s="32"/>
    </row>
    <row r="143" spans="1:18">
      <c r="A143" s="40"/>
      <c r="B143" s="59"/>
      <c r="C143" s="136" t="s">
        <v>63</v>
      </c>
      <c r="D143" s="77"/>
      <c r="E143" s="77"/>
      <c r="F143" s="77"/>
      <c r="G143" s="77"/>
      <c r="H143" s="77"/>
      <c r="I143" s="510"/>
      <c r="J143" s="530"/>
      <c r="K143" s="510"/>
      <c r="L143" s="602"/>
      <c r="M143" s="77"/>
      <c r="N143" s="77"/>
      <c r="O143" s="77"/>
      <c r="P143" s="40"/>
      <c r="Q143" s="40"/>
      <c r="R143" s="32"/>
    </row>
    <row r="144" spans="1:18">
      <c r="A144" s="40"/>
      <c r="B144" s="59"/>
      <c r="C144" s="136" t="s">
        <v>43</v>
      </c>
      <c r="D144" s="77"/>
      <c r="E144" s="77"/>
      <c r="F144" s="77"/>
      <c r="G144" s="77"/>
      <c r="H144" s="77"/>
      <c r="I144" s="510"/>
      <c r="J144" s="530"/>
      <c r="K144" s="510"/>
      <c r="L144" s="602"/>
      <c r="M144" s="77"/>
      <c r="N144" s="77"/>
      <c r="O144" s="77"/>
      <c r="P144" s="40"/>
      <c r="Q144" s="40"/>
      <c r="R144" s="32"/>
    </row>
    <row r="145" spans="1:18">
      <c r="A145" s="40"/>
      <c r="B145" s="59"/>
      <c r="C145" s="136" t="s">
        <v>138</v>
      </c>
      <c r="D145" s="77"/>
      <c r="E145" s="77"/>
      <c r="F145" s="77"/>
      <c r="G145" s="77"/>
      <c r="H145" s="77"/>
      <c r="I145" s="510"/>
      <c r="J145" s="530"/>
      <c r="K145" s="510"/>
      <c r="L145" s="602"/>
      <c r="M145" s="77"/>
      <c r="N145" s="77"/>
      <c r="O145" s="77"/>
      <c r="P145" s="40"/>
      <c r="Q145" s="40"/>
      <c r="R145" s="32"/>
    </row>
    <row r="146" spans="1:18">
      <c r="A146" s="40"/>
      <c r="B146" s="59"/>
      <c r="C146" s="136" t="s">
        <v>42</v>
      </c>
      <c r="D146" s="77"/>
      <c r="E146" s="77"/>
      <c r="F146" s="77"/>
      <c r="G146" s="77"/>
      <c r="H146" s="77"/>
      <c r="I146" s="510"/>
      <c r="J146" s="530"/>
      <c r="K146" s="510"/>
      <c r="L146" s="602"/>
      <c r="M146" s="77"/>
      <c r="N146" s="77"/>
      <c r="O146" s="77"/>
      <c r="P146" s="40"/>
      <c r="Q146" s="40"/>
      <c r="R146" s="32"/>
    </row>
    <row r="147" spans="1:18">
      <c r="A147" s="40"/>
      <c r="B147" s="59"/>
      <c r="C147" s="136" t="s">
        <v>93</v>
      </c>
      <c r="D147" s="77"/>
      <c r="E147" s="77"/>
      <c r="F147" s="77"/>
      <c r="G147" s="77"/>
      <c r="H147" s="77"/>
      <c r="I147" s="136" t="s">
        <v>93</v>
      </c>
      <c r="J147" s="136" t="s">
        <v>139</v>
      </c>
      <c r="K147" s="136">
        <v>0.2</v>
      </c>
      <c r="L147" s="602"/>
      <c r="M147" s="77"/>
      <c r="N147" s="77"/>
      <c r="O147" s="77"/>
      <c r="P147" s="40"/>
      <c r="Q147" s="40"/>
      <c r="R147" s="32"/>
    </row>
    <row r="148" spans="1:18">
      <c r="A148" s="40"/>
      <c r="B148" s="59"/>
      <c r="C148" s="136" t="s">
        <v>49</v>
      </c>
      <c r="D148" s="77"/>
      <c r="E148" s="77"/>
      <c r="F148" s="77"/>
      <c r="G148" s="77"/>
      <c r="H148" s="77"/>
      <c r="I148" s="136" t="s">
        <v>49</v>
      </c>
      <c r="J148" s="136" t="s">
        <v>140</v>
      </c>
      <c r="K148" s="136">
        <v>0.1</v>
      </c>
      <c r="L148" s="602"/>
      <c r="M148" s="77"/>
      <c r="N148" s="77"/>
      <c r="O148" s="77"/>
      <c r="P148" s="40"/>
      <c r="Q148" s="40"/>
      <c r="R148" s="32"/>
    </row>
    <row r="149" spans="1:18">
      <c r="A149" s="40"/>
      <c r="B149" s="59"/>
      <c r="C149" s="136" t="s">
        <v>141</v>
      </c>
      <c r="D149" s="77"/>
      <c r="E149" s="77"/>
      <c r="F149" s="77"/>
      <c r="G149" s="77"/>
      <c r="H149" s="77"/>
      <c r="I149" s="510"/>
      <c r="J149" s="530"/>
      <c r="K149" s="510"/>
      <c r="L149" s="602"/>
      <c r="M149" s="77"/>
      <c r="N149" s="77"/>
      <c r="O149" s="77"/>
      <c r="P149" s="40"/>
      <c r="Q149" s="40"/>
      <c r="R149" s="32"/>
    </row>
    <row r="150" spans="1:18">
      <c r="A150" s="40"/>
      <c r="B150" s="59"/>
      <c r="C150" s="136" t="s">
        <v>142</v>
      </c>
      <c r="D150" s="77"/>
      <c r="E150" s="77"/>
      <c r="F150" s="77"/>
      <c r="G150" s="77"/>
      <c r="H150" s="77"/>
      <c r="I150" s="510"/>
      <c r="J150" s="530"/>
      <c r="K150" s="510"/>
      <c r="L150" s="602"/>
      <c r="M150" s="77"/>
      <c r="N150" s="77"/>
      <c r="O150" s="77"/>
      <c r="P150" s="40"/>
      <c r="Q150" s="40"/>
      <c r="R150" s="32"/>
    </row>
    <row r="151" spans="1:18">
      <c r="A151" s="40"/>
      <c r="B151" s="59"/>
      <c r="C151" s="136" t="s">
        <v>44</v>
      </c>
      <c r="D151" s="77"/>
      <c r="E151" s="77"/>
      <c r="F151" s="77"/>
      <c r="G151" s="77"/>
      <c r="H151" s="77"/>
      <c r="I151" s="510"/>
      <c r="J151" s="530"/>
      <c r="K151" s="510"/>
      <c r="L151" s="602"/>
      <c r="M151" s="77"/>
      <c r="N151" s="77"/>
      <c r="O151" s="77"/>
      <c r="P151" s="40"/>
      <c r="Q151" s="40"/>
      <c r="R151" s="32"/>
    </row>
    <row r="152" spans="1:18">
      <c r="A152" s="40"/>
      <c r="B152" s="59"/>
      <c r="C152" s="136" t="s">
        <v>58</v>
      </c>
      <c r="D152" s="77"/>
      <c r="E152" s="77"/>
      <c r="F152" s="77"/>
      <c r="G152" s="77"/>
      <c r="H152" s="77"/>
      <c r="I152" s="510"/>
      <c r="J152" s="530"/>
      <c r="K152" s="510"/>
      <c r="L152" s="602"/>
      <c r="M152" s="77"/>
      <c r="N152" s="77"/>
      <c r="O152" s="77"/>
      <c r="P152" s="40"/>
      <c r="Q152" s="40"/>
      <c r="R152" s="32"/>
    </row>
    <row r="153" spans="1:18">
      <c r="A153" s="40"/>
      <c r="B153" s="59"/>
      <c r="C153" s="590" t="s">
        <v>143</v>
      </c>
      <c r="D153" s="77"/>
      <c r="E153" s="77"/>
      <c r="F153" s="77"/>
      <c r="G153" s="77"/>
      <c r="H153" s="77"/>
      <c r="I153" s="510"/>
      <c r="J153" s="601"/>
      <c r="K153" s="510"/>
      <c r="L153" s="602"/>
      <c r="M153" s="77"/>
      <c r="N153" s="77"/>
      <c r="O153" s="77"/>
      <c r="P153" s="40"/>
      <c r="Q153" s="40"/>
      <c r="R153" s="32"/>
    </row>
    <row r="154" spans="1:18">
      <c r="A154" s="40"/>
      <c r="B154" s="59"/>
      <c r="C154" s="590" t="s">
        <v>144</v>
      </c>
      <c r="D154" s="77"/>
      <c r="E154" s="77"/>
      <c r="F154" s="77"/>
      <c r="G154" s="77"/>
      <c r="H154" s="77"/>
      <c r="I154" s="510"/>
      <c r="J154" s="601"/>
      <c r="K154" s="530"/>
      <c r="L154" s="602"/>
      <c r="M154" s="77"/>
      <c r="N154" s="77"/>
      <c r="O154" s="77"/>
      <c r="P154" s="40"/>
      <c r="Q154" s="40"/>
      <c r="R154" s="32"/>
    </row>
    <row r="155" spans="1:18">
      <c r="A155" s="40"/>
      <c r="B155" s="59"/>
      <c r="C155" s="590" t="s">
        <v>145</v>
      </c>
      <c r="D155" s="77"/>
      <c r="E155" s="77"/>
      <c r="F155" s="77"/>
      <c r="G155" s="77"/>
      <c r="H155" s="77"/>
      <c r="I155" s="510"/>
      <c r="J155" s="530"/>
      <c r="K155" s="510"/>
      <c r="L155" s="602"/>
      <c r="M155" s="77"/>
      <c r="N155" s="77"/>
      <c r="O155" s="77"/>
      <c r="P155" s="40"/>
      <c r="Q155" s="40"/>
      <c r="R155" s="32"/>
    </row>
    <row r="156" spans="1:18">
      <c r="A156" s="40"/>
      <c r="B156" s="59"/>
      <c r="C156" s="590" t="s">
        <v>146</v>
      </c>
      <c r="D156" s="77"/>
      <c r="E156" s="77"/>
      <c r="F156" s="77"/>
      <c r="G156" s="77"/>
      <c r="H156" s="77"/>
      <c r="I156" s="510"/>
      <c r="J156" s="530"/>
      <c r="K156" s="510"/>
      <c r="L156" s="602"/>
      <c r="M156" s="77"/>
      <c r="N156" s="77"/>
      <c r="O156" s="77"/>
      <c r="P156" s="40"/>
      <c r="Q156" s="40"/>
      <c r="R156" s="32"/>
    </row>
    <row r="157" spans="1:18">
      <c r="A157" s="40"/>
      <c r="B157" s="59"/>
      <c r="C157" s="590" t="s">
        <v>147</v>
      </c>
      <c r="D157" s="77"/>
      <c r="E157" s="77"/>
      <c r="F157" s="77"/>
      <c r="G157" s="77"/>
      <c r="H157" s="77"/>
      <c r="I157" s="32"/>
      <c r="J157" s="530"/>
      <c r="K157" s="510"/>
      <c r="L157" s="602"/>
      <c r="M157" s="77"/>
      <c r="N157" s="77"/>
      <c r="O157" s="77"/>
      <c r="P157" s="40"/>
      <c r="Q157" s="40"/>
      <c r="R157" s="32"/>
    </row>
    <row r="158" spans="1:18">
      <c r="A158" s="40"/>
      <c r="B158" s="59"/>
      <c r="C158" s="590" t="s">
        <v>148</v>
      </c>
      <c r="D158" s="77"/>
      <c r="E158" s="77"/>
      <c r="F158" s="77"/>
      <c r="G158" s="77"/>
      <c r="H158" s="77"/>
      <c r="I158" s="604"/>
      <c r="J158" s="152"/>
      <c r="K158" s="605"/>
      <c r="L158" s="137"/>
      <c r="M158" s="77"/>
      <c r="N158" s="77"/>
      <c r="O158" s="77"/>
      <c r="P158" s="40"/>
      <c r="Q158" s="40"/>
      <c r="R158" s="32"/>
    </row>
    <row r="159" spans="1:18">
      <c r="A159" s="40"/>
      <c r="B159" s="59"/>
      <c r="C159" s="510" t="s">
        <v>93</v>
      </c>
      <c r="D159" s="77"/>
      <c r="E159" s="77"/>
      <c r="F159" s="77"/>
      <c r="G159" s="77"/>
      <c r="H159" s="77"/>
      <c r="I159" s="510" t="s">
        <v>93</v>
      </c>
      <c r="J159" s="601"/>
      <c r="K159" s="510">
        <v>0.1</v>
      </c>
      <c r="L159" s="137"/>
      <c r="M159" s="77"/>
      <c r="N159" s="77"/>
      <c r="O159" s="77"/>
      <c r="P159" s="40"/>
      <c r="Q159" s="40"/>
      <c r="R159" s="32"/>
    </row>
    <row r="160" spans="1:18">
      <c r="A160" s="40"/>
      <c r="B160" s="59"/>
      <c r="C160" s="510" t="s">
        <v>149</v>
      </c>
      <c r="D160" s="77"/>
      <c r="E160" s="77"/>
      <c r="F160" s="77"/>
      <c r="G160" s="77"/>
      <c r="H160" s="77"/>
      <c r="I160" s="510" t="s">
        <v>149</v>
      </c>
      <c r="J160" s="530" t="s">
        <v>91</v>
      </c>
      <c r="K160" s="510">
        <v>0.5</v>
      </c>
      <c r="L160" s="137"/>
      <c r="M160" s="77"/>
      <c r="N160" s="77"/>
      <c r="O160" s="77"/>
      <c r="P160" s="40"/>
      <c r="Q160" s="40"/>
      <c r="R160" s="32"/>
    </row>
    <row r="161" spans="1:18">
      <c r="A161" s="40"/>
      <c r="B161" s="59"/>
      <c r="C161" s="510" t="s">
        <v>150</v>
      </c>
      <c r="D161" s="77"/>
      <c r="E161" s="77"/>
      <c r="F161" s="77"/>
      <c r="G161" s="77"/>
      <c r="H161" s="77"/>
      <c r="I161" s="510" t="s">
        <v>150</v>
      </c>
      <c r="J161" s="601"/>
      <c r="K161" s="510">
        <v>0.11</v>
      </c>
      <c r="L161" s="137"/>
      <c r="M161" s="77"/>
      <c r="N161" s="77"/>
      <c r="O161" s="77"/>
      <c r="P161" s="40"/>
      <c r="Q161" s="40"/>
      <c r="R161" s="32"/>
    </row>
    <row r="162" spans="1:18">
      <c r="A162" s="40"/>
      <c r="B162" s="59"/>
      <c r="C162" s="510" t="s">
        <v>151</v>
      </c>
      <c r="D162" s="77"/>
      <c r="E162" s="77"/>
      <c r="F162" s="77"/>
      <c r="G162" s="77"/>
      <c r="H162" s="77"/>
      <c r="I162" s="510"/>
      <c r="J162" s="601"/>
      <c r="K162" s="530"/>
      <c r="L162" s="59"/>
      <c r="M162" s="77"/>
      <c r="N162" s="77"/>
      <c r="O162" s="77"/>
      <c r="P162" s="40"/>
      <c r="Q162" s="40"/>
      <c r="R162" s="32"/>
    </row>
    <row r="163" spans="1:18">
      <c r="A163" s="40"/>
      <c r="B163" s="59"/>
      <c r="C163" s="510" t="s">
        <v>48</v>
      </c>
      <c r="D163" s="77"/>
      <c r="E163" s="77"/>
      <c r="F163" s="77"/>
      <c r="G163" s="77"/>
      <c r="H163" s="77"/>
      <c r="I163" s="510" t="s">
        <v>48</v>
      </c>
      <c r="J163" s="530" t="s">
        <v>152</v>
      </c>
      <c r="K163" s="510">
        <v>2</v>
      </c>
      <c r="L163" s="59"/>
      <c r="M163" s="77"/>
      <c r="N163" s="77"/>
      <c r="O163" s="77"/>
      <c r="P163" s="40"/>
      <c r="Q163" s="40"/>
      <c r="R163" s="32"/>
    </row>
    <row r="164" spans="1:18">
      <c r="A164" s="40"/>
      <c r="B164" s="59"/>
      <c r="C164" s="510" t="s">
        <v>88</v>
      </c>
      <c r="D164" s="77"/>
      <c r="E164" s="77"/>
      <c r="F164" s="77"/>
      <c r="G164" s="77"/>
      <c r="H164" s="77"/>
      <c r="I164" s="510" t="s">
        <v>88</v>
      </c>
      <c r="J164" s="530" t="s">
        <v>82</v>
      </c>
      <c r="K164" s="510">
        <v>2</v>
      </c>
      <c r="L164" s="59"/>
      <c r="M164" s="77"/>
      <c r="N164" s="77"/>
      <c r="O164" s="77"/>
      <c r="P164" s="40"/>
      <c r="Q164" s="40"/>
      <c r="R164" s="32"/>
    </row>
    <row r="165" spans="1:18">
      <c r="A165" s="40"/>
      <c r="B165" s="59"/>
      <c r="C165" s="603" t="s">
        <v>84</v>
      </c>
      <c r="D165" s="77"/>
      <c r="E165" s="77"/>
      <c r="F165" s="77"/>
      <c r="G165" s="77"/>
      <c r="H165" s="77"/>
      <c r="I165" s="603" t="s">
        <v>84</v>
      </c>
      <c r="J165" s="152" t="s">
        <v>153</v>
      </c>
      <c r="K165" s="606">
        <v>1.1</v>
      </c>
      <c r="L165" s="137"/>
      <c r="M165" s="77"/>
      <c r="N165" s="77"/>
      <c r="O165" s="77"/>
      <c r="P165" s="40"/>
      <c r="Q165" s="40"/>
      <c r="R165" s="32"/>
    </row>
    <row r="166" spans="1:18">
      <c r="A166" s="40"/>
      <c r="B166" s="59"/>
      <c r="C166" s="603" t="s">
        <v>67</v>
      </c>
      <c r="D166" s="77"/>
      <c r="E166" s="77"/>
      <c r="F166" s="77"/>
      <c r="G166" s="77"/>
      <c r="H166" s="77"/>
      <c r="I166" s="603" t="s">
        <v>67</v>
      </c>
      <c r="J166" s="152" t="s">
        <v>153</v>
      </c>
      <c r="K166" s="606">
        <v>0.01</v>
      </c>
      <c r="L166" s="137"/>
      <c r="M166" s="77"/>
      <c r="N166" s="77"/>
      <c r="O166" s="77"/>
      <c r="P166" s="40"/>
      <c r="Q166" s="40"/>
      <c r="R166" s="32"/>
    </row>
    <row r="167" spans="1:18">
      <c r="A167" s="40"/>
      <c r="B167" s="59"/>
      <c r="C167" s="334" t="s">
        <v>154</v>
      </c>
      <c r="D167" s="77"/>
      <c r="E167" s="77"/>
      <c r="F167" s="77"/>
      <c r="G167" s="77"/>
      <c r="H167" s="77"/>
      <c r="I167" s="334" t="s">
        <v>154</v>
      </c>
      <c r="J167" s="152" t="s">
        <v>155</v>
      </c>
      <c r="K167" s="606">
        <v>15</v>
      </c>
      <c r="L167" s="510"/>
      <c r="M167" s="77"/>
      <c r="N167" s="77"/>
      <c r="O167" s="77"/>
      <c r="P167" s="40"/>
      <c r="Q167" s="40"/>
      <c r="R167" s="32"/>
    </row>
    <row r="168" spans="1:18">
      <c r="A168" s="40"/>
      <c r="B168" s="59"/>
      <c r="C168" s="603" t="s">
        <v>40</v>
      </c>
      <c r="D168" s="77"/>
      <c r="E168" s="77"/>
      <c r="F168" s="77"/>
      <c r="G168" s="77"/>
      <c r="H168" s="77"/>
      <c r="I168" s="603" t="s">
        <v>40</v>
      </c>
      <c r="J168" s="32"/>
      <c r="K168" s="137"/>
      <c r="L168" s="602"/>
      <c r="M168" s="77"/>
      <c r="N168" s="77"/>
      <c r="O168" s="77"/>
      <c r="P168" s="40"/>
      <c r="Q168" s="40"/>
      <c r="R168" s="32"/>
    </row>
    <row r="169" ht="24" spans="1:18">
      <c r="A169" s="40"/>
      <c r="B169" s="59"/>
      <c r="C169" s="334" t="s">
        <v>156</v>
      </c>
      <c r="D169" s="77"/>
      <c r="E169" s="77"/>
      <c r="F169" s="77"/>
      <c r="G169" s="77"/>
      <c r="H169" s="77"/>
      <c r="I169" s="334" t="s">
        <v>156</v>
      </c>
      <c r="J169" s="147" t="s">
        <v>85</v>
      </c>
      <c r="K169" s="137">
        <v>5.177</v>
      </c>
      <c r="L169" s="602"/>
      <c r="M169" s="77"/>
      <c r="N169" s="77"/>
      <c r="O169" s="77"/>
      <c r="P169" s="40"/>
      <c r="Q169" s="40"/>
      <c r="R169" s="32"/>
    </row>
    <row r="170" spans="1:18">
      <c r="A170" s="40"/>
      <c r="B170" s="59"/>
      <c r="C170" s="590" t="s">
        <v>54</v>
      </c>
      <c r="D170" s="77"/>
      <c r="E170" s="77"/>
      <c r="F170" s="77"/>
      <c r="G170" s="77"/>
      <c r="H170" s="77"/>
      <c r="I170" s="590" t="s">
        <v>54</v>
      </c>
      <c r="J170" s="32" t="s">
        <v>157</v>
      </c>
      <c r="K170" s="32">
        <v>0.32</v>
      </c>
      <c r="L170" s="32">
        <v>0.0055</v>
      </c>
      <c r="M170" s="77"/>
      <c r="N170" s="77"/>
      <c r="O170" s="77"/>
      <c r="P170" s="40"/>
      <c r="Q170" s="40"/>
      <c r="R170" s="32"/>
    </row>
    <row r="171" spans="1:18">
      <c r="A171" s="40"/>
      <c r="B171" s="59"/>
      <c r="C171" s="590" t="s">
        <v>47</v>
      </c>
      <c r="D171" s="77"/>
      <c r="E171" s="77"/>
      <c r="F171" s="77"/>
      <c r="G171" s="77"/>
      <c r="H171" s="77"/>
      <c r="I171" s="590" t="s">
        <v>47</v>
      </c>
      <c r="J171" s="32" t="s">
        <v>158</v>
      </c>
      <c r="K171" s="32">
        <v>0.59</v>
      </c>
      <c r="L171" s="32">
        <v>0.008</v>
      </c>
      <c r="M171" s="77"/>
      <c r="N171" s="77"/>
      <c r="O171" s="77"/>
      <c r="P171" s="40"/>
      <c r="Q171" s="40"/>
      <c r="R171" s="32"/>
    </row>
    <row r="172" spans="1:18">
      <c r="A172" s="40"/>
      <c r="B172" s="59"/>
      <c r="C172" s="32" t="s">
        <v>90</v>
      </c>
      <c r="D172" s="77"/>
      <c r="E172" s="77"/>
      <c r="F172" s="77"/>
      <c r="G172" s="77"/>
      <c r="H172" s="77"/>
      <c r="I172" s="590" t="s">
        <v>90</v>
      </c>
      <c r="J172" s="32" t="s">
        <v>159</v>
      </c>
      <c r="K172" s="32">
        <v>0.695</v>
      </c>
      <c r="L172" s="32"/>
      <c r="M172" s="77"/>
      <c r="N172" s="77"/>
      <c r="O172" s="77"/>
      <c r="P172" s="40"/>
      <c r="Q172" s="40"/>
      <c r="R172" s="32"/>
    </row>
    <row r="173" spans="1:18">
      <c r="A173" s="40"/>
      <c r="B173" s="59"/>
      <c r="C173" s="137" t="s">
        <v>93</v>
      </c>
      <c r="D173" s="77"/>
      <c r="E173" s="77"/>
      <c r="F173" s="77"/>
      <c r="G173" s="77"/>
      <c r="H173" s="77"/>
      <c r="I173" s="590" t="s">
        <v>93</v>
      </c>
      <c r="J173" s="32" t="s">
        <v>160</v>
      </c>
      <c r="K173" s="32">
        <v>0.8</v>
      </c>
      <c r="L173" s="32">
        <v>0.0003</v>
      </c>
      <c r="M173" s="77"/>
      <c r="N173" s="77"/>
      <c r="O173" s="77"/>
      <c r="P173" s="40"/>
      <c r="Q173" s="40"/>
      <c r="R173" s="32"/>
    </row>
    <row r="174" spans="1:18">
      <c r="A174" s="40"/>
      <c r="B174" s="59"/>
      <c r="C174" s="137" t="s">
        <v>100</v>
      </c>
      <c r="D174" s="77"/>
      <c r="E174" s="77"/>
      <c r="F174" s="77"/>
      <c r="G174" s="77"/>
      <c r="H174" s="77"/>
      <c r="I174" s="590" t="s">
        <v>100</v>
      </c>
      <c r="J174" s="32" t="s">
        <v>161</v>
      </c>
      <c r="K174" s="32">
        <v>0.099</v>
      </c>
      <c r="L174" s="32"/>
      <c r="M174" s="77"/>
      <c r="N174" s="77"/>
      <c r="O174" s="77"/>
      <c r="P174" s="40"/>
      <c r="Q174" s="40"/>
      <c r="R174" s="32"/>
    </row>
    <row r="175" spans="1:18">
      <c r="A175" s="40"/>
      <c r="B175" s="59"/>
      <c r="C175" s="510" t="s">
        <v>49</v>
      </c>
      <c r="D175" s="77"/>
      <c r="E175" s="77"/>
      <c r="F175" s="77"/>
      <c r="G175" s="77"/>
      <c r="H175" s="77"/>
      <c r="I175" s="590" t="s">
        <v>49</v>
      </c>
      <c r="J175" s="32" t="s">
        <v>159</v>
      </c>
      <c r="K175" s="32">
        <v>0.08</v>
      </c>
      <c r="L175" s="32"/>
      <c r="M175" s="77"/>
      <c r="N175" s="77"/>
      <c r="O175" s="77"/>
      <c r="P175" s="40"/>
      <c r="Q175" s="40"/>
      <c r="R175" s="32"/>
    </row>
    <row r="176" spans="1:18">
      <c r="A176" s="40"/>
      <c r="B176" s="59"/>
      <c r="C176" s="590" t="s">
        <v>81</v>
      </c>
      <c r="D176" s="77"/>
      <c r="E176" s="77"/>
      <c r="F176" s="77"/>
      <c r="G176" s="77"/>
      <c r="H176" s="77"/>
      <c r="I176" s="32" t="s">
        <v>81</v>
      </c>
      <c r="J176" s="32" t="s">
        <v>82</v>
      </c>
      <c r="K176" s="32">
        <v>0.1</v>
      </c>
      <c r="L176" s="137"/>
      <c r="M176" s="77"/>
      <c r="N176" s="77"/>
      <c r="O176" s="77"/>
      <c r="P176" s="40"/>
      <c r="Q176" s="40"/>
      <c r="R176" s="32"/>
    </row>
    <row r="177" spans="1:18">
      <c r="A177" s="40"/>
      <c r="B177" s="59"/>
      <c r="C177" s="136" t="s">
        <v>162</v>
      </c>
      <c r="D177" s="77"/>
      <c r="E177" s="77"/>
      <c r="F177" s="77"/>
      <c r="G177" s="77"/>
      <c r="H177" s="77"/>
      <c r="I177" s="607"/>
      <c r="J177" s="608"/>
      <c r="K177" s="137"/>
      <c r="L177" s="137"/>
      <c r="M177" s="77"/>
      <c r="N177" s="77"/>
      <c r="O177" s="77"/>
      <c r="P177" s="40"/>
      <c r="Q177" s="40"/>
      <c r="R177" s="32"/>
    </row>
    <row r="178" spans="1:18">
      <c r="A178" s="40"/>
      <c r="B178" s="59"/>
      <c r="C178" s="136" t="s">
        <v>49</v>
      </c>
      <c r="D178" s="77"/>
      <c r="E178" s="77"/>
      <c r="F178" s="77"/>
      <c r="G178" s="77"/>
      <c r="H178" s="77"/>
      <c r="I178" s="607"/>
      <c r="J178" s="608"/>
      <c r="K178" s="137"/>
      <c r="L178" s="137"/>
      <c r="M178" s="77"/>
      <c r="N178" s="77"/>
      <c r="O178" s="77"/>
      <c r="P178" s="40"/>
      <c r="Q178" s="40"/>
      <c r="R178" s="32"/>
    </row>
    <row r="179" spans="1:18">
      <c r="A179" s="40"/>
      <c r="B179" s="59"/>
      <c r="C179" s="136" t="s">
        <v>163</v>
      </c>
      <c r="D179" s="77"/>
      <c r="E179" s="77"/>
      <c r="F179" s="77"/>
      <c r="G179" s="77"/>
      <c r="H179" s="77"/>
      <c r="I179" s="607"/>
      <c r="J179" s="608"/>
      <c r="K179" s="137"/>
      <c r="L179" s="137"/>
      <c r="M179" s="77"/>
      <c r="N179" s="77"/>
      <c r="O179" s="77"/>
      <c r="P179" s="40"/>
      <c r="Q179" s="40"/>
      <c r="R179" s="32"/>
    </row>
    <row r="180" spans="1:18">
      <c r="A180" s="40"/>
      <c r="B180" s="59"/>
      <c r="C180" s="136" t="s">
        <v>45</v>
      </c>
      <c r="D180" s="77"/>
      <c r="E180" s="77"/>
      <c r="F180" s="77"/>
      <c r="G180" s="77"/>
      <c r="H180" s="77"/>
      <c r="I180" s="607"/>
      <c r="J180" s="608"/>
      <c r="K180" s="137"/>
      <c r="L180" s="137"/>
      <c r="M180" s="77"/>
      <c r="N180" s="77"/>
      <c r="O180" s="77"/>
      <c r="P180" s="40"/>
      <c r="Q180" s="40"/>
      <c r="R180" s="32"/>
    </row>
    <row r="181" spans="1:18">
      <c r="A181" s="40"/>
      <c r="B181" s="59"/>
      <c r="C181" s="136" t="s">
        <v>164</v>
      </c>
      <c r="D181" s="77"/>
      <c r="E181" s="77"/>
      <c r="F181" s="77"/>
      <c r="G181" s="77"/>
      <c r="H181" s="77"/>
      <c r="I181" s="607"/>
      <c r="J181" s="608"/>
      <c r="K181" s="137"/>
      <c r="L181" s="137"/>
      <c r="M181" s="77"/>
      <c r="N181" s="77"/>
      <c r="O181" s="77"/>
      <c r="P181" s="40"/>
      <c r="Q181" s="40"/>
      <c r="R181" s="32"/>
    </row>
    <row r="182" spans="1:18">
      <c r="A182" s="40"/>
      <c r="B182" s="59"/>
      <c r="C182" s="32" t="s">
        <v>165</v>
      </c>
      <c r="D182" s="77"/>
      <c r="E182" s="77"/>
      <c r="F182" s="77"/>
      <c r="G182" s="77"/>
      <c r="H182" s="77"/>
      <c r="I182" s="607"/>
      <c r="J182" s="608"/>
      <c r="K182" s="137"/>
      <c r="L182" s="137"/>
      <c r="M182" s="77"/>
      <c r="N182" s="77"/>
      <c r="O182" s="77"/>
      <c r="P182" s="40"/>
      <c r="Q182" s="40"/>
      <c r="R182" s="32"/>
    </row>
    <row r="183" spans="1:18">
      <c r="A183" s="40"/>
      <c r="B183" s="59"/>
      <c r="C183" s="136" t="s">
        <v>166</v>
      </c>
      <c r="D183" s="77"/>
      <c r="E183" s="77"/>
      <c r="F183" s="77"/>
      <c r="G183" s="77"/>
      <c r="H183" s="77"/>
      <c r="I183" s="607"/>
      <c r="J183" s="608"/>
      <c r="K183" s="137"/>
      <c r="L183" s="137"/>
      <c r="M183" s="77"/>
      <c r="N183" s="77"/>
      <c r="O183" s="77"/>
      <c r="P183" s="40"/>
      <c r="Q183" s="40"/>
      <c r="R183" s="32"/>
    </row>
    <row r="184" spans="1:18">
      <c r="A184" s="40"/>
      <c r="B184" s="59"/>
      <c r="C184" s="32"/>
      <c r="D184" s="77"/>
      <c r="E184" s="77"/>
      <c r="F184" s="77"/>
      <c r="G184" s="77"/>
      <c r="H184" s="77"/>
      <c r="I184" s="607"/>
      <c r="J184" s="608"/>
      <c r="K184" s="137"/>
      <c r="L184" s="137"/>
      <c r="M184" s="77"/>
      <c r="N184" s="77"/>
      <c r="O184" s="77"/>
      <c r="P184" s="40"/>
      <c r="Q184" s="40"/>
      <c r="R184" s="32"/>
    </row>
    <row r="185" spans="1:18">
      <c r="A185" s="40"/>
      <c r="B185" s="59"/>
      <c r="C185" s="32"/>
      <c r="D185" s="77"/>
      <c r="E185" s="77"/>
      <c r="F185" s="77"/>
      <c r="G185" s="77"/>
      <c r="H185" s="77"/>
      <c r="I185" s="607"/>
      <c r="J185" s="608"/>
      <c r="K185" s="137"/>
      <c r="L185" s="137"/>
      <c r="M185" s="77"/>
      <c r="N185" s="77"/>
      <c r="O185" s="77"/>
      <c r="P185" s="40"/>
      <c r="Q185" s="40"/>
      <c r="R185" s="32"/>
    </row>
    <row r="186" spans="1:18">
      <c r="A186" s="40">
        <v>4</v>
      </c>
      <c r="B186" s="59" t="s">
        <v>167</v>
      </c>
      <c r="C186" s="136" t="s">
        <v>40</v>
      </c>
      <c r="D186" s="40">
        <v>810.61</v>
      </c>
      <c r="E186" s="40">
        <v>729.69</v>
      </c>
      <c r="F186" s="40">
        <v>80.92</v>
      </c>
      <c r="G186" s="40">
        <v>112.85</v>
      </c>
      <c r="H186" s="40">
        <v>0.82</v>
      </c>
      <c r="I186" s="136" t="s">
        <v>40</v>
      </c>
      <c r="J186" s="136">
        <v>5</v>
      </c>
      <c r="K186" s="136">
        <v>6</v>
      </c>
      <c r="L186" s="137"/>
      <c r="M186" s="40">
        <v>47</v>
      </c>
      <c r="N186" s="40">
        <v>4.35</v>
      </c>
      <c r="O186" s="40">
        <v>292.84</v>
      </c>
      <c r="P186" s="40">
        <v>51.8</v>
      </c>
      <c r="Q186" s="40">
        <v>277</v>
      </c>
      <c r="R186" s="32">
        <v>23.95</v>
      </c>
    </row>
    <row r="187" spans="1:18">
      <c r="A187" s="40"/>
      <c r="B187" s="59"/>
      <c r="C187" s="136" t="s">
        <v>88</v>
      </c>
      <c r="D187" s="40"/>
      <c r="E187" s="40"/>
      <c r="F187" s="40"/>
      <c r="G187" s="40"/>
      <c r="H187" s="40"/>
      <c r="I187" s="136" t="s">
        <v>88</v>
      </c>
      <c r="J187" s="136">
        <v>9</v>
      </c>
      <c r="K187" s="136">
        <v>5</v>
      </c>
      <c r="L187" s="137"/>
      <c r="M187" s="40"/>
      <c r="N187" s="40"/>
      <c r="O187" s="40"/>
      <c r="P187" s="40"/>
      <c r="Q187" s="40"/>
      <c r="R187" s="32"/>
    </row>
    <row r="188" spans="1:18">
      <c r="A188" s="40"/>
      <c r="B188" s="59"/>
      <c r="C188" s="136" t="s">
        <v>89</v>
      </c>
      <c r="D188" s="40"/>
      <c r="E188" s="40"/>
      <c r="F188" s="40"/>
      <c r="G188" s="40"/>
      <c r="H188" s="40"/>
      <c r="I188" s="136" t="s">
        <v>89</v>
      </c>
      <c r="J188" s="136">
        <v>7</v>
      </c>
      <c r="K188" s="136">
        <v>7.57</v>
      </c>
      <c r="L188" s="136"/>
      <c r="M188" s="40"/>
      <c r="N188" s="40"/>
      <c r="O188" s="40"/>
      <c r="P188" s="40"/>
      <c r="Q188" s="40"/>
      <c r="R188" s="32"/>
    </row>
    <row r="189" spans="1:18">
      <c r="A189" s="40"/>
      <c r="B189" s="59"/>
      <c r="C189" s="40" t="s">
        <v>168</v>
      </c>
      <c r="D189" s="40"/>
      <c r="E189" s="40"/>
      <c r="F189" s="40"/>
      <c r="G189" s="40"/>
      <c r="H189" s="40"/>
      <c r="I189" s="40" t="s">
        <v>94</v>
      </c>
      <c r="J189" s="142" t="s">
        <v>82</v>
      </c>
      <c r="K189" s="40">
        <v>5</v>
      </c>
      <c r="L189" s="597"/>
      <c r="M189" s="40"/>
      <c r="N189" s="40"/>
      <c r="O189" s="40"/>
      <c r="P189" s="40"/>
      <c r="Q189" s="40"/>
      <c r="R189" s="32"/>
    </row>
    <row r="190" spans="1:18">
      <c r="A190" s="40"/>
      <c r="B190" s="59"/>
      <c r="C190" s="40" t="s">
        <v>98</v>
      </c>
      <c r="D190" s="40"/>
      <c r="E190" s="40"/>
      <c r="F190" s="40"/>
      <c r="G190" s="40"/>
      <c r="H190" s="40"/>
      <c r="I190" s="40" t="s">
        <v>88</v>
      </c>
      <c r="J190" s="142" t="s">
        <v>85</v>
      </c>
      <c r="K190" s="40">
        <v>5</v>
      </c>
      <c r="L190" s="40">
        <v>0.02</v>
      </c>
      <c r="M190" s="40"/>
      <c r="N190" s="40"/>
      <c r="O190" s="40"/>
      <c r="P190" s="40"/>
      <c r="Q190" s="40"/>
      <c r="R190" s="32"/>
    </row>
    <row r="191" spans="1:18">
      <c r="A191" s="40"/>
      <c r="B191" s="59"/>
      <c r="C191" s="40" t="s">
        <v>94</v>
      </c>
      <c r="D191" s="40"/>
      <c r="E191" s="40"/>
      <c r="F191" s="40"/>
      <c r="G191" s="40"/>
      <c r="H191" s="40"/>
      <c r="I191" s="40" t="s">
        <v>81</v>
      </c>
      <c r="J191" s="56" t="s">
        <v>75</v>
      </c>
      <c r="K191" s="597">
        <v>7</v>
      </c>
      <c r="L191" s="40">
        <v>0.4</v>
      </c>
      <c r="M191" s="40"/>
      <c r="N191" s="40"/>
      <c r="O191" s="40"/>
      <c r="P191" s="40"/>
      <c r="Q191" s="40"/>
      <c r="R191" s="32"/>
    </row>
    <row r="192" spans="1:18">
      <c r="A192" s="40"/>
      <c r="B192" s="59"/>
      <c r="C192" s="40" t="s">
        <v>88</v>
      </c>
      <c r="D192" s="40"/>
      <c r="E192" s="40"/>
      <c r="F192" s="40"/>
      <c r="G192" s="40"/>
      <c r="H192" s="40"/>
      <c r="I192" s="40" t="s">
        <v>51</v>
      </c>
      <c r="J192" s="142" t="s">
        <v>91</v>
      </c>
      <c r="K192" s="40">
        <v>5</v>
      </c>
      <c r="L192" s="597"/>
      <c r="M192" s="40"/>
      <c r="N192" s="40"/>
      <c r="O192" s="40"/>
      <c r="P192" s="40"/>
      <c r="Q192" s="40"/>
      <c r="R192" s="32"/>
    </row>
    <row r="193" spans="1:18">
      <c r="A193" s="40"/>
      <c r="B193" s="59"/>
      <c r="C193" s="40" t="s">
        <v>81</v>
      </c>
      <c r="D193" s="40"/>
      <c r="E193" s="40"/>
      <c r="F193" s="40"/>
      <c r="G193" s="40"/>
      <c r="H193" s="40"/>
      <c r="I193" s="40" t="s">
        <v>96</v>
      </c>
      <c r="J193" s="56" t="s">
        <v>95</v>
      </c>
      <c r="K193" s="40">
        <v>5</v>
      </c>
      <c r="L193" s="597"/>
      <c r="M193" s="40"/>
      <c r="N193" s="40"/>
      <c r="O193" s="40"/>
      <c r="P193" s="40"/>
      <c r="Q193" s="40"/>
      <c r="R193" s="32"/>
    </row>
    <row r="194" spans="1:18">
      <c r="A194" s="40"/>
      <c r="B194" s="59"/>
      <c r="C194" s="40" t="s">
        <v>51</v>
      </c>
      <c r="D194" s="40"/>
      <c r="E194" s="40"/>
      <c r="F194" s="40"/>
      <c r="G194" s="40"/>
      <c r="H194" s="40"/>
      <c r="I194" s="32"/>
      <c r="J194" s="32"/>
      <c r="K194" s="137"/>
      <c r="L194" s="137"/>
      <c r="M194" s="40"/>
      <c r="N194" s="40"/>
      <c r="O194" s="40"/>
      <c r="P194" s="40"/>
      <c r="Q194" s="40"/>
      <c r="R194" s="32"/>
    </row>
    <row r="195" spans="1:18">
      <c r="A195" s="40"/>
      <c r="B195" s="59"/>
      <c r="C195" s="40" t="s">
        <v>96</v>
      </c>
      <c r="D195" s="40"/>
      <c r="E195" s="40"/>
      <c r="F195" s="40"/>
      <c r="G195" s="40"/>
      <c r="H195" s="40"/>
      <c r="I195" s="136"/>
      <c r="J195" s="147"/>
      <c r="K195" s="148"/>
      <c r="L195" s="137"/>
      <c r="M195" s="40"/>
      <c r="N195" s="40"/>
      <c r="O195" s="40"/>
      <c r="P195" s="40"/>
      <c r="Q195" s="40"/>
      <c r="R195" s="32"/>
    </row>
    <row r="196" spans="1:18">
      <c r="A196" s="40"/>
      <c r="B196" s="59"/>
      <c r="C196" s="40" t="s">
        <v>59</v>
      </c>
      <c r="D196" s="40"/>
      <c r="E196" s="40"/>
      <c r="F196" s="40"/>
      <c r="G196" s="40"/>
      <c r="H196" s="40"/>
      <c r="I196" s="136"/>
      <c r="J196" s="147"/>
      <c r="K196" s="148"/>
      <c r="L196" s="137"/>
      <c r="M196" s="40"/>
      <c r="N196" s="40"/>
      <c r="O196" s="40"/>
      <c r="P196" s="40"/>
      <c r="Q196" s="40"/>
      <c r="R196" s="32"/>
    </row>
    <row r="197" spans="1:18">
      <c r="A197" s="40"/>
      <c r="B197" s="59"/>
      <c r="C197" s="40" t="s">
        <v>169</v>
      </c>
      <c r="D197" s="40"/>
      <c r="E197" s="40"/>
      <c r="F197" s="40"/>
      <c r="G197" s="40"/>
      <c r="H197" s="40"/>
      <c r="I197" s="136"/>
      <c r="J197" s="147"/>
      <c r="K197" s="148"/>
      <c r="L197" s="137"/>
      <c r="M197" s="40"/>
      <c r="N197" s="40"/>
      <c r="O197" s="40"/>
      <c r="P197" s="40"/>
      <c r="Q197" s="40"/>
      <c r="R197" s="32"/>
    </row>
    <row r="198" spans="1:18">
      <c r="A198" s="40"/>
      <c r="B198" s="59"/>
      <c r="C198" s="40" t="s">
        <v>170</v>
      </c>
      <c r="D198" s="40"/>
      <c r="E198" s="40"/>
      <c r="F198" s="40"/>
      <c r="G198" s="40"/>
      <c r="H198" s="40"/>
      <c r="I198" s="510"/>
      <c r="J198" s="594"/>
      <c r="K198" s="137"/>
      <c r="L198" s="137"/>
      <c r="M198" s="40"/>
      <c r="N198" s="40"/>
      <c r="O198" s="40"/>
      <c r="P198" s="40"/>
      <c r="Q198" s="40"/>
      <c r="R198" s="32"/>
    </row>
    <row r="199" spans="1:18">
      <c r="A199" s="40"/>
      <c r="B199" s="59"/>
      <c r="C199" s="32" t="s">
        <v>48</v>
      </c>
      <c r="D199" s="40"/>
      <c r="E199" s="40"/>
      <c r="F199" s="40"/>
      <c r="G199" s="40"/>
      <c r="H199" s="40"/>
      <c r="I199" s="32" t="s">
        <v>48</v>
      </c>
      <c r="J199" s="32" t="s">
        <v>103</v>
      </c>
      <c r="K199" s="137">
        <v>4.5</v>
      </c>
      <c r="L199" s="137"/>
      <c r="M199" s="40"/>
      <c r="N199" s="40"/>
      <c r="O199" s="40"/>
      <c r="P199" s="40"/>
      <c r="Q199" s="40"/>
      <c r="R199" s="32"/>
    </row>
    <row r="200" spans="1:18">
      <c r="A200" s="40"/>
      <c r="B200" s="59"/>
      <c r="C200" s="32" t="s">
        <v>40</v>
      </c>
      <c r="D200" s="40"/>
      <c r="E200" s="40"/>
      <c r="F200" s="40"/>
      <c r="G200" s="40"/>
      <c r="H200" s="40"/>
      <c r="I200" s="32" t="s">
        <v>40</v>
      </c>
      <c r="J200" s="32" t="s">
        <v>171</v>
      </c>
      <c r="K200" s="137">
        <v>4.5</v>
      </c>
      <c r="L200" s="137"/>
      <c r="M200" s="40"/>
      <c r="N200" s="40"/>
      <c r="O200" s="40"/>
      <c r="P200" s="40"/>
      <c r="Q200" s="40"/>
      <c r="R200" s="32"/>
    </row>
    <row r="201" spans="1:18">
      <c r="A201" s="40"/>
      <c r="B201" s="59"/>
      <c r="C201" s="510" t="s">
        <v>172</v>
      </c>
      <c r="D201" s="40"/>
      <c r="E201" s="40"/>
      <c r="F201" s="40"/>
      <c r="G201" s="40"/>
      <c r="H201" s="40"/>
      <c r="I201" s="510" t="s">
        <v>172</v>
      </c>
      <c r="J201" s="594" t="s">
        <v>173</v>
      </c>
      <c r="K201" s="137">
        <v>9.6</v>
      </c>
      <c r="L201" s="137">
        <v>0.4</v>
      </c>
      <c r="M201" s="40"/>
      <c r="N201" s="40"/>
      <c r="O201" s="40"/>
      <c r="P201" s="40"/>
      <c r="Q201" s="40"/>
      <c r="R201" s="32"/>
    </row>
    <row r="202" spans="1:18">
      <c r="A202" s="40"/>
      <c r="B202" s="59"/>
      <c r="C202" s="510" t="s">
        <v>42</v>
      </c>
      <c r="D202" s="40"/>
      <c r="E202" s="40"/>
      <c r="F202" s="40"/>
      <c r="G202" s="40"/>
      <c r="H202" s="40"/>
      <c r="I202" s="510"/>
      <c r="J202" s="594"/>
      <c r="K202" s="137"/>
      <c r="L202" s="137"/>
      <c r="M202" s="40"/>
      <c r="N202" s="40"/>
      <c r="O202" s="40"/>
      <c r="P202" s="40"/>
      <c r="Q202" s="40"/>
      <c r="R202" s="32"/>
    </row>
    <row r="203" spans="1:18">
      <c r="A203" s="40"/>
      <c r="B203" s="59"/>
      <c r="C203" s="510" t="s">
        <v>174</v>
      </c>
      <c r="D203" s="40"/>
      <c r="E203" s="40"/>
      <c r="F203" s="40"/>
      <c r="G203" s="40"/>
      <c r="H203" s="40"/>
      <c r="I203" s="510" t="s">
        <v>174</v>
      </c>
      <c r="J203" s="594" t="s">
        <v>175</v>
      </c>
      <c r="K203" s="137">
        <v>10</v>
      </c>
      <c r="L203" s="137"/>
      <c r="M203" s="40"/>
      <c r="N203" s="40"/>
      <c r="O203" s="40"/>
      <c r="P203" s="40"/>
      <c r="Q203" s="40"/>
      <c r="R203" s="32"/>
    </row>
    <row r="204" spans="1:18">
      <c r="A204" s="40"/>
      <c r="B204" s="59"/>
      <c r="C204" s="135" t="s">
        <v>176</v>
      </c>
      <c r="D204" s="40"/>
      <c r="E204" s="40"/>
      <c r="F204" s="40"/>
      <c r="G204" s="40"/>
      <c r="H204" s="40"/>
      <c r="I204" s="136"/>
      <c r="J204" s="147"/>
      <c r="K204" s="148"/>
      <c r="L204" s="137"/>
      <c r="M204" s="40"/>
      <c r="N204" s="40"/>
      <c r="O204" s="40"/>
      <c r="P204" s="40"/>
      <c r="Q204" s="40"/>
      <c r="R204" s="32"/>
    </row>
    <row r="205" spans="1:18">
      <c r="A205" s="40"/>
      <c r="B205" s="59"/>
      <c r="C205" s="72" t="s">
        <v>116</v>
      </c>
      <c r="D205" s="40"/>
      <c r="E205" s="40"/>
      <c r="F205" s="40"/>
      <c r="G205" s="40"/>
      <c r="H205" s="40"/>
      <c r="I205" s="136"/>
      <c r="J205" s="147"/>
      <c r="K205" s="148"/>
      <c r="L205" s="137"/>
      <c r="M205" s="40"/>
      <c r="N205" s="40"/>
      <c r="O205" s="40"/>
      <c r="P205" s="40"/>
      <c r="Q205" s="40"/>
      <c r="R205" s="32"/>
    </row>
    <row r="206" spans="1:18">
      <c r="A206" s="40"/>
      <c r="B206" s="59"/>
      <c r="C206" s="72" t="s">
        <v>177</v>
      </c>
      <c r="D206" s="40"/>
      <c r="E206" s="40"/>
      <c r="F206" s="40"/>
      <c r="G206" s="40"/>
      <c r="H206" s="40"/>
      <c r="I206" s="136"/>
      <c r="J206" s="147"/>
      <c r="K206" s="148"/>
      <c r="L206" s="137"/>
      <c r="M206" s="40"/>
      <c r="N206" s="40"/>
      <c r="O206" s="40"/>
      <c r="P206" s="40"/>
      <c r="Q206" s="40"/>
      <c r="R206" s="32"/>
    </row>
    <row r="207" spans="1:18">
      <c r="A207" s="40"/>
      <c r="B207" s="59"/>
      <c r="C207" s="72" t="s">
        <v>178</v>
      </c>
      <c r="D207" s="40"/>
      <c r="E207" s="40"/>
      <c r="F207" s="40"/>
      <c r="G207" s="40"/>
      <c r="H207" s="40"/>
      <c r="I207" s="136"/>
      <c r="J207" s="147"/>
      <c r="K207" s="148"/>
      <c r="L207" s="137"/>
      <c r="M207" s="40"/>
      <c r="N207" s="40"/>
      <c r="O207" s="40"/>
      <c r="P207" s="40"/>
      <c r="Q207" s="40"/>
      <c r="R207" s="32"/>
    </row>
    <row r="208" spans="1:18">
      <c r="A208" s="40"/>
      <c r="B208" s="59"/>
      <c r="C208" s="72" t="s">
        <v>58</v>
      </c>
      <c r="D208" s="40"/>
      <c r="E208" s="40"/>
      <c r="F208" s="40"/>
      <c r="G208" s="40"/>
      <c r="H208" s="40"/>
      <c r="I208" s="136"/>
      <c r="J208" s="147"/>
      <c r="K208" s="148"/>
      <c r="L208" s="137"/>
      <c r="M208" s="40"/>
      <c r="N208" s="40"/>
      <c r="O208" s="40"/>
      <c r="P208" s="40"/>
      <c r="Q208" s="40"/>
      <c r="R208" s="32"/>
    </row>
    <row r="209" spans="1:18">
      <c r="A209" s="40"/>
      <c r="B209" s="59"/>
      <c r="C209" s="72" t="s">
        <v>179</v>
      </c>
      <c r="D209" s="40"/>
      <c r="E209" s="40"/>
      <c r="F209" s="40"/>
      <c r="G209" s="40"/>
      <c r="H209" s="40"/>
      <c r="I209" s="136"/>
      <c r="J209" s="147"/>
      <c r="K209" s="148"/>
      <c r="L209" s="137"/>
      <c r="M209" s="40"/>
      <c r="N209" s="40"/>
      <c r="O209" s="40"/>
      <c r="P209" s="40"/>
      <c r="Q209" s="40"/>
      <c r="R209" s="32"/>
    </row>
    <row r="210" spans="1:18">
      <c r="A210" s="40"/>
      <c r="B210" s="59"/>
      <c r="C210" s="72" t="s">
        <v>52</v>
      </c>
      <c r="D210" s="40"/>
      <c r="E210" s="40"/>
      <c r="F210" s="40"/>
      <c r="G210" s="40"/>
      <c r="H210" s="40"/>
      <c r="I210" s="136"/>
      <c r="J210" s="147"/>
      <c r="K210" s="148"/>
      <c r="L210" s="137"/>
      <c r="M210" s="40"/>
      <c r="N210" s="40"/>
      <c r="O210" s="40"/>
      <c r="P210" s="40"/>
      <c r="Q210" s="40"/>
      <c r="R210" s="32"/>
    </row>
    <row r="211" spans="1:18">
      <c r="A211" s="40"/>
      <c r="B211" s="59"/>
      <c r="C211" s="72" t="s">
        <v>180</v>
      </c>
      <c r="D211" s="40"/>
      <c r="E211" s="40"/>
      <c r="F211" s="40"/>
      <c r="G211" s="40"/>
      <c r="H211" s="40"/>
      <c r="I211" s="136"/>
      <c r="J211" s="147"/>
      <c r="K211" s="148"/>
      <c r="L211" s="137"/>
      <c r="M211" s="40"/>
      <c r="N211" s="40"/>
      <c r="O211" s="40"/>
      <c r="P211" s="40"/>
      <c r="Q211" s="40"/>
      <c r="R211" s="32"/>
    </row>
    <row r="212" spans="1:18">
      <c r="A212" s="40"/>
      <c r="B212" s="59"/>
      <c r="C212" s="72" t="s">
        <v>181</v>
      </c>
      <c r="D212" s="40"/>
      <c r="E212" s="40"/>
      <c r="F212" s="40"/>
      <c r="G212" s="40"/>
      <c r="H212" s="40"/>
      <c r="I212" s="136"/>
      <c r="J212" s="147"/>
      <c r="K212" s="148"/>
      <c r="L212" s="137"/>
      <c r="M212" s="40"/>
      <c r="N212" s="40"/>
      <c r="O212" s="40"/>
      <c r="P212" s="40"/>
      <c r="Q212" s="40"/>
      <c r="R212" s="32"/>
    </row>
    <row r="213" spans="1:18">
      <c r="A213" s="40"/>
      <c r="B213" s="59"/>
      <c r="C213" s="72" t="s">
        <v>94</v>
      </c>
      <c r="D213" s="40"/>
      <c r="E213" s="40"/>
      <c r="F213" s="40"/>
      <c r="G213" s="40"/>
      <c r="H213" s="40"/>
      <c r="I213" s="136"/>
      <c r="J213" s="147"/>
      <c r="K213" s="148"/>
      <c r="L213" s="137"/>
      <c r="M213" s="40"/>
      <c r="N213" s="40"/>
      <c r="O213" s="40"/>
      <c r="P213" s="40"/>
      <c r="Q213" s="40"/>
      <c r="R213" s="32"/>
    </row>
    <row r="214" spans="1:18">
      <c r="A214" s="40"/>
      <c r="B214" s="59"/>
      <c r="C214" s="72" t="s">
        <v>93</v>
      </c>
      <c r="D214" s="40"/>
      <c r="E214" s="40"/>
      <c r="F214" s="40"/>
      <c r="G214" s="40"/>
      <c r="H214" s="40"/>
      <c r="I214" s="136"/>
      <c r="J214" s="147"/>
      <c r="K214" s="148"/>
      <c r="L214" s="137"/>
      <c r="M214" s="40"/>
      <c r="N214" s="40"/>
      <c r="O214" s="40"/>
      <c r="P214" s="40"/>
      <c r="Q214" s="40"/>
      <c r="R214" s="32"/>
    </row>
    <row r="215" spans="1:18">
      <c r="A215" s="40"/>
      <c r="B215" s="59"/>
      <c r="C215" s="72" t="s">
        <v>49</v>
      </c>
      <c r="D215" s="40"/>
      <c r="E215" s="40"/>
      <c r="F215" s="40"/>
      <c r="G215" s="40"/>
      <c r="H215" s="40"/>
      <c r="I215" s="136"/>
      <c r="J215" s="147"/>
      <c r="K215" s="148"/>
      <c r="L215" s="137"/>
      <c r="M215" s="40"/>
      <c r="N215" s="40"/>
      <c r="O215" s="40"/>
      <c r="P215" s="40"/>
      <c r="Q215" s="40"/>
      <c r="R215" s="32"/>
    </row>
    <row r="216" spans="1:18">
      <c r="A216" s="40"/>
      <c r="B216" s="59"/>
      <c r="C216" s="72" t="s">
        <v>182</v>
      </c>
      <c r="D216" s="40"/>
      <c r="E216" s="40"/>
      <c r="F216" s="40"/>
      <c r="G216" s="40"/>
      <c r="H216" s="40"/>
      <c r="I216" s="136"/>
      <c r="J216" s="147"/>
      <c r="K216" s="148"/>
      <c r="L216" s="137"/>
      <c r="M216" s="40"/>
      <c r="N216" s="40"/>
      <c r="O216" s="40"/>
      <c r="P216" s="40"/>
      <c r="Q216" s="40"/>
      <c r="R216" s="32"/>
    </row>
    <row r="217" spans="1:18">
      <c r="A217" s="40"/>
      <c r="B217" s="59"/>
      <c r="C217" s="72" t="s">
        <v>183</v>
      </c>
      <c r="D217" s="40"/>
      <c r="E217" s="40"/>
      <c r="F217" s="40"/>
      <c r="G217" s="40"/>
      <c r="H217" s="40"/>
      <c r="I217" s="136"/>
      <c r="J217" s="147"/>
      <c r="K217" s="148"/>
      <c r="L217" s="137"/>
      <c r="M217" s="40"/>
      <c r="N217" s="40"/>
      <c r="O217" s="40"/>
      <c r="P217" s="40"/>
      <c r="Q217" s="40"/>
      <c r="R217" s="32"/>
    </row>
    <row r="218" spans="1:18">
      <c r="A218" s="40"/>
      <c r="B218" s="59"/>
      <c r="C218" s="72" t="s">
        <v>184</v>
      </c>
      <c r="D218" s="40"/>
      <c r="E218" s="40"/>
      <c r="F218" s="40"/>
      <c r="G218" s="40"/>
      <c r="H218" s="40"/>
      <c r="I218" s="136"/>
      <c r="J218" s="147"/>
      <c r="K218" s="148"/>
      <c r="L218" s="137"/>
      <c r="M218" s="40"/>
      <c r="N218" s="40"/>
      <c r="O218" s="40"/>
      <c r="P218" s="40"/>
      <c r="Q218" s="40"/>
      <c r="R218" s="32"/>
    </row>
    <row r="219" spans="1:18">
      <c r="A219" s="40"/>
      <c r="B219" s="59"/>
      <c r="C219" s="72" t="s">
        <v>182</v>
      </c>
      <c r="D219" s="40"/>
      <c r="E219" s="40"/>
      <c r="F219" s="40"/>
      <c r="G219" s="40"/>
      <c r="H219" s="40"/>
      <c r="I219" s="136"/>
      <c r="J219" s="147"/>
      <c r="K219" s="148"/>
      <c r="L219" s="137"/>
      <c r="M219" s="40"/>
      <c r="N219" s="40"/>
      <c r="O219" s="40"/>
      <c r="P219" s="40"/>
      <c r="Q219" s="40"/>
      <c r="R219" s="32"/>
    </row>
    <row r="220" spans="1:18">
      <c r="A220" s="40"/>
      <c r="B220" s="59"/>
      <c r="C220" s="72" t="s">
        <v>183</v>
      </c>
      <c r="D220" s="40"/>
      <c r="E220" s="40"/>
      <c r="F220" s="40"/>
      <c r="G220" s="40"/>
      <c r="H220" s="40"/>
      <c r="I220" s="136"/>
      <c r="J220" s="147"/>
      <c r="K220" s="148"/>
      <c r="L220" s="137"/>
      <c r="M220" s="40"/>
      <c r="N220" s="40"/>
      <c r="O220" s="40"/>
      <c r="P220" s="40"/>
      <c r="Q220" s="40"/>
      <c r="R220" s="32"/>
    </row>
    <row r="221" spans="1:18">
      <c r="A221" s="40"/>
      <c r="B221" s="59"/>
      <c r="C221" s="72" t="s">
        <v>42</v>
      </c>
      <c r="D221" s="40"/>
      <c r="E221" s="40"/>
      <c r="F221" s="40"/>
      <c r="G221" s="40"/>
      <c r="H221" s="40"/>
      <c r="I221" s="136"/>
      <c r="J221" s="147"/>
      <c r="K221" s="148"/>
      <c r="L221" s="137"/>
      <c r="M221" s="40"/>
      <c r="N221" s="40"/>
      <c r="O221" s="40"/>
      <c r="P221" s="40"/>
      <c r="Q221" s="40"/>
      <c r="R221" s="32"/>
    </row>
    <row r="222" spans="1:18">
      <c r="A222" s="40"/>
      <c r="B222" s="59"/>
      <c r="C222" s="72" t="s">
        <v>43</v>
      </c>
      <c r="D222" s="40"/>
      <c r="E222" s="40"/>
      <c r="F222" s="40"/>
      <c r="G222" s="40"/>
      <c r="H222" s="40"/>
      <c r="I222" s="136"/>
      <c r="J222" s="147"/>
      <c r="K222" s="148"/>
      <c r="L222" s="137"/>
      <c r="M222" s="40"/>
      <c r="N222" s="40"/>
      <c r="O222" s="40"/>
      <c r="P222" s="40"/>
      <c r="Q222" s="40"/>
      <c r="R222" s="32"/>
    </row>
    <row r="223" spans="1:18">
      <c r="A223" s="40"/>
      <c r="B223" s="59"/>
      <c r="C223" s="72" t="s">
        <v>185</v>
      </c>
      <c r="D223" s="40"/>
      <c r="E223" s="40"/>
      <c r="F223" s="40"/>
      <c r="G223" s="40"/>
      <c r="H223" s="40"/>
      <c r="I223" s="136"/>
      <c r="J223" s="147"/>
      <c r="K223" s="148"/>
      <c r="L223" s="137"/>
      <c r="M223" s="40"/>
      <c r="N223" s="40"/>
      <c r="O223" s="40"/>
      <c r="P223" s="40"/>
      <c r="Q223" s="40"/>
      <c r="R223" s="32"/>
    </row>
    <row r="224" spans="1:18">
      <c r="A224" s="40"/>
      <c r="B224" s="59"/>
      <c r="C224" s="72" t="s">
        <v>149</v>
      </c>
      <c r="D224" s="40"/>
      <c r="E224" s="40"/>
      <c r="F224" s="40"/>
      <c r="G224" s="40"/>
      <c r="H224" s="40"/>
      <c r="I224" s="136"/>
      <c r="J224" s="147"/>
      <c r="K224" s="148"/>
      <c r="L224" s="137"/>
      <c r="M224" s="40"/>
      <c r="N224" s="40"/>
      <c r="O224" s="40"/>
      <c r="P224" s="40"/>
      <c r="Q224" s="40"/>
      <c r="R224" s="32"/>
    </row>
    <row r="225" spans="1:18">
      <c r="A225" s="40"/>
      <c r="B225" s="59"/>
      <c r="C225" s="72" t="s">
        <v>46</v>
      </c>
      <c r="D225" s="40"/>
      <c r="E225" s="40"/>
      <c r="F225" s="40"/>
      <c r="G225" s="40"/>
      <c r="H225" s="40"/>
      <c r="I225" s="136"/>
      <c r="J225" s="147"/>
      <c r="K225" s="148"/>
      <c r="L225" s="137"/>
      <c r="M225" s="40"/>
      <c r="N225" s="40"/>
      <c r="O225" s="40"/>
      <c r="P225" s="40"/>
      <c r="Q225" s="40"/>
      <c r="R225" s="32"/>
    </row>
    <row r="226" spans="1:18">
      <c r="A226" s="40"/>
      <c r="B226" s="59"/>
      <c r="C226" s="72" t="s">
        <v>48</v>
      </c>
      <c r="D226" s="40"/>
      <c r="E226" s="40"/>
      <c r="F226" s="40"/>
      <c r="G226" s="40"/>
      <c r="H226" s="40"/>
      <c r="I226" s="136"/>
      <c r="J226" s="147"/>
      <c r="K226" s="148"/>
      <c r="L226" s="137"/>
      <c r="M226" s="40"/>
      <c r="N226" s="40"/>
      <c r="O226" s="40"/>
      <c r="P226" s="40"/>
      <c r="Q226" s="40"/>
      <c r="R226" s="32"/>
    </row>
    <row r="227" spans="1:18">
      <c r="A227" s="40"/>
      <c r="B227" s="59"/>
      <c r="C227" s="72" t="s">
        <v>67</v>
      </c>
      <c r="D227" s="40"/>
      <c r="E227" s="40"/>
      <c r="F227" s="40"/>
      <c r="G227" s="40"/>
      <c r="H227" s="40"/>
      <c r="I227" s="136"/>
      <c r="J227" s="147"/>
      <c r="K227" s="148"/>
      <c r="L227" s="137"/>
      <c r="M227" s="40"/>
      <c r="N227" s="40"/>
      <c r="O227" s="40"/>
      <c r="P227" s="40"/>
      <c r="Q227" s="40"/>
      <c r="R227" s="32"/>
    </row>
    <row r="228" spans="1:18">
      <c r="A228" s="40"/>
      <c r="B228" s="59"/>
      <c r="C228" s="591" t="s">
        <v>49</v>
      </c>
      <c r="D228" s="40"/>
      <c r="E228" s="40"/>
      <c r="F228" s="40"/>
      <c r="G228" s="40"/>
      <c r="H228" s="40"/>
      <c r="I228" s="136" t="s">
        <v>49</v>
      </c>
      <c r="J228" s="147" t="s">
        <v>137</v>
      </c>
      <c r="K228" s="148">
        <v>3</v>
      </c>
      <c r="L228" s="137"/>
      <c r="M228" s="40"/>
      <c r="N228" s="40"/>
      <c r="O228" s="40"/>
      <c r="P228" s="40"/>
      <c r="Q228" s="40"/>
      <c r="R228" s="32"/>
    </row>
    <row r="229" spans="1:18">
      <c r="A229" s="40"/>
      <c r="B229" s="59"/>
      <c r="C229" s="136" t="s">
        <v>43</v>
      </c>
      <c r="D229" s="40"/>
      <c r="E229" s="40"/>
      <c r="F229" s="40"/>
      <c r="G229" s="40"/>
      <c r="H229" s="40"/>
      <c r="I229" s="136" t="s">
        <v>43</v>
      </c>
      <c r="J229" s="147"/>
      <c r="K229" s="148">
        <v>5</v>
      </c>
      <c r="L229" s="137"/>
      <c r="M229" s="40"/>
      <c r="N229" s="40"/>
      <c r="O229" s="40"/>
      <c r="P229" s="40"/>
      <c r="Q229" s="40"/>
      <c r="R229" s="32"/>
    </row>
    <row r="230" spans="1:18">
      <c r="A230" s="40"/>
      <c r="B230" s="59"/>
      <c r="C230" s="136" t="s">
        <v>141</v>
      </c>
      <c r="D230" s="40"/>
      <c r="E230" s="40"/>
      <c r="F230" s="40"/>
      <c r="G230" s="40"/>
      <c r="H230" s="40"/>
      <c r="I230" s="136"/>
      <c r="J230" s="147"/>
      <c r="K230" s="148"/>
      <c r="L230" s="137"/>
      <c r="M230" s="40"/>
      <c r="N230" s="40"/>
      <c r="O230" s="40"/>
      <c r="P230" s="40"/>
      <c r="Q230" s="40"/>
      <c r="R230" s="32"/>
    </row>
    <row r="231" spans="1:18">
      <c r="A231" s="40"/>
      <c r="B231" s="59"/>
      <c r="C231" s="136" t="s">
        <v>186</v>
      </c>
      <c r="D231" s="40"/>
      <c r="E231" s="40"/>
      <c r="F231" s="40"/>
      <c r="G231" s="40"/>
      <c r="H231" s="40"/>
      <c r="I231" s="136" t="s">
        <v>186</v>
      </c>
      <c r="J231" s="147"/>
      <c r="K231" s="148">
        <v>10</v>
      </c>
      <c r="L231" s="137"/>
      <c r="M231" s="40"/>
      <c r="N231" s="40"/>
      <c r="O231" s="40"/>
      <c r="P231" s="40"/>
      <c r="Q231" s="40"/>
      <c r="R231" s="32"/>
    </row>
    <row r="232" spans="1:18">
      <c r="A232" s="40"/>
      <c r="B232" s="59"/>
      <c r="C232" s="136" t="s">
        <v>48</v>
      </c>
      <c r="D232" s="40"/>
      <c r="E232" s="40"/>
      <c r="F232" s="40"/>
      <c r="G232" s="40"/>
      <c r="H232" s="40"/>
      <c r="I232" s="136"/>
      <c r="J232" s="147"/>
      <c r="K232" s="148"/>
      <c r="L232" s="137"/>
      <c r="M232" s="40"/>
      <c r="N232" s="40"/>
      <c r="O232" s="40"/>
      <c r="P232" s="40"/>
      <c r="Q232" s="40"/>
      <c r="R232" s="32"/>
    </row>
    <row r="233" spans="1:18">
      <c r="A233" s="40"/>
      <c r="B233" s="59"/>
      <c r="C233" s="136" t="s">
        <v>187</v>
      </c>
      <c r="D233" s="40"/>
      <c r="E233" s="40"/>
      <c r="F233" s="40"/>
      <c r="G233" s="40"/>
      <c r="H233" s="40"/>
      <c r="I233" s="136"/>
      <c r="J233" s="147"/>
      <c r="K233" s="148"/>
      <c r="L233" s="137"/>
      <c r="M233" s="40"/>
      <c r="N233" s="40"/>
      <c r="O233" s="40"/>
      <c r="P233" s="40"/>
      <c r="Q233" s="40"/>
      <c r="R233" s="32"/>
    </row>
    <row r="234" spans="1:18">
      <c r="A234" s="40"/>
      <c r="B234" s="59"/>
      <c r="C234" s="136" t="s">
        <v>188</v>
      </c>
      <c r="D234" s="40"/>
      <c r="E234" s="40"/>
      <c r="F234" s="40"/>
      <c r="G234" s="40"/>
      <c r="H234" s="40"/>
      <c r="I234" s="136"/>
      <c r="J234" s="147"/>
      <c r="K234" s="148"/>
      <c r="L234" s="137"/>
      <c r="M234" s="40"/>
      <c r="N234" s="40"/>
      <c r="O234" s="40"/>
      <c r="P234" s="40"/>
      <c r="Q234" s="40"/>
      <c r="R234" s="32"/>
    </row>
    <row r="235" spans="1:18">
      <c r="A235" s="40"/>
      <c r="B235" s="59"/>
      <c r="C235" s="136" t="s">
        <v>189</v>
      </c>
      <c r="D235" s="40"/>
      <c r="E235" s="40"/>
      <c r="F235" s="40"/>
      <c r="G235" s="40"/>
      <c r="H235" s="40"/>
      <c r="I235" s="136"/>
      <c r="J235" s="147"/>
      <c r="K235" s="148"/>
      <c r="L235" s="137"/>
      <c r="M235" s="40"/>
      <c r="N235" s="40"/>
      <c r="O235" s="40"/>
      <c r="P235" s="40"/>
      <c r="Q235" s="40"/>
      <c r="R235" s="32"/>
    </row>
    <row r="236" spans="1:18">
      <c r="A236" s="40"/>
      <c r="B236" s="59"/>
      <c r="C236" s="590" t="s">
        <v>47</v>
      </c>
      <c r="D236" s="40"/>
      <c r="E236" s="40"/>
      <c r="F236" s="40"/>
      <c r="G236" s="40"/>
      <c r="H236" s="40"/>
      <c r="I236" s="590" t="s">
        <v>47</v>
      </c>
      <c r="J236" s="609" t="s">
        <v>190</v>
      </c>
      <c r="K236" s="137">
        <v>0.44</v>
      </c>
      <c r="L236" s="137"/>
      <c r="M236" s="40"/>
      <c r="N236" s="40"/>
      <c r="O236" s="40"/>
      <c r="P236" s="40"/>
      <c r="Q236" s="40"/>
      <c r="R236" s="32"/>
    </row>
    <row r="237" spans="1:18">
      <c r="A237" s="40"/>
      <c r="B237" s="59"/>
      <c r="C237" s="590" t="s">
        <v>67</v>
      </c>
      <c r="D237" s="40"/>
      <c r="E237" s="40"/>
      <c r="F237" s="40"/>
      <c r="G237" s="40"/>
      <c r="H237" s="40"/>
      <c r="I237" s="590" t="s">
        <v>67</v>
      </c>
      <c r="J237" s="152"/>
      <c r="K237" s="137">
        <v>5</v>
      </c>
      <c r="L237" s="137"/>
      <c r="M237" s="40"/>
      <c r="N237" s="40"/>
      <c r="O237" s="40"/>
      <c r="P237" s="40"/>
      <c r="Q237" s="40"/>
      <c r="R237" s="32"/>
    </row>
    <row r="238" spans="1:18">
      <c r="A238" s="40"/>
      <c r="B238" s="59"/>
      <c r="C238" s="590" t="s">
        <v>93</v>
      </c>
      <c r="D238" s="40"/>
      <c r="E238" s="40"/>
      <c r="F238" s="40"/>
      <c r="G238" s="40"/>
      <c r="H238" s="40"/>
      <c r="I238" s="590" t="s">
        <v>93</v>
      </c>
      <c r="J238" s="152"/>
      <c r="K238" s="137">
        <v>5</v>
      </c>
      <c r="L238" s="137"/>
      <c r="M238" s="40"/>
      <c r="N238" s="40"/>
      <c r="O238" s="40"/>
      <c r="P238" s="40"/>
      <c r="Q238" s="40"/>
      <c r="R238" s="32"/>
    </row>
    <row r="239" spans="1:18">
      <c r="A239" s="40"/>
      <c r="B239" s="59"/>
      <c r="C239" s="590" t="s">
        <v>84</v>
      </c>
      <c r="D239" s="40"/>
      <c r="E239" s="40"/>
      <c r="F239" s="40"/>
      <c r="G239" s="40"/>
      <c r="H239" s="40"/>
      <c r="I239" s="590" t="s">
        <v>84</v>
      </c>
      <c r="J239" s="152"/>
      <c r="K239" s="137">
        <v>5</v>
      </c>
      <c r="L239" s="137"/>
      <c r="M239" s="40"/>
      <c r="N239" s="40"/>
      <c r="O239" s="40"/>
      <c r="P239" s="40"/>
      <c r="Q239" s="40"/>
      <c r="R239" s="32"/>
    </row>
    <row r="240" spans="1:18">
      <c r="A240" s="40"/>
      <c r="B240" s="59"/>
      <c r="C240" s="590" t="s">
        <v>63</v>
      </c>
      <c r="D240" s="40"/>
      <c r="E240" s="40"/>
      <c r="F240" s="40"/>
      <c r="G240" s="40"/>
      <c r="H240" s="40"/>
      <c r="I240" s="590" t="s">
        <v>63</v>
      </c>
      <c r="J240" s="60">
        <v>5</v>
      </c>
      <c r="K240" s="137">
        <v>5</v>
      </c>
      <c r="L240" s="137"/>
      <c r="M240" s="40"/>
      <c r="N240" s="40"/>
      <c r="O240" s="40"/>
      <c r="P240" s="40"/>
      <c r="Q240" s="40"/>
      <c r="R240" s="32"/>
    </row>
    <row r="241" spans="1:18">
      <c r="A241" s="40"/>
      <c r="B241" s="59"/>
      <c r="C241" s="590" t="s">
        <v>191</v>
      </c>
      <c r="D241" s="40"/>
      <c r="E241" s="40"/>
      <c r="F241" s="40"/>
      <c r="G241" s="40"/>
      <c r="H241" s="40"/>
      <c r="I241" s="136"/>
      <c r="J241" s="147"/>
      <c r="K241" s="148"/>
      <c r="L241" s="137"/>
      <c r="M241" s="40"/>
      <c r="N241" s="40"/>
      <c r="O241" s="40"/>
      <c r="P241" s="40"/>
      <c r="Q241" s="40"/>
      <c r="R241" s="32"/>
    </row>
    <row r="242" spans="1:18">
      <c r="A242" s="40"/>
      <c r="B242" s="59"/>
      <c r="C242" s="510" t="s">
        <v>41</v>
      </c>
      <c r="D242" s="40"/>
      <c r="E242" s="40"/>
      <c r="F242" s="40"/>
      <c r="G242" s="40"/>
      <c r="H242" s="40"/>
      <c r="I242" s="136"/>
      <c r="J242" s="147"/>
      <c r="K242" s="148"/>
      <c r="L242" s="137"/>
      <c r="M242" s="40"/>
      <c r="N242" s="40"/>
      <c r="O242" s="40"/>
      <c r="P242" s="40"/>
      <c r="Q242" s="40"/>
      <c r="R242" s="32"/>
    </row>
    <row r="243" spans="1:18">
      <c r="A243" s="40"/>
      <c r="B243" s="59"/>
      <c r="C243" s="510" t="s">
        <v>98</v>
      </c>
      <c r="D243" s="40"/>
      <c r="E243" s="40"/>
      <c r="F243" s="40"/>
      <c r="G243" s="40"/>
      <c r="H243" s="40"/>
      <c r="I243" s="136"/>
      <c r="J243" s="147"/>
      <c r="K243" s="148"/>
      <c r="L243" s="137"/>
      <c r="M243" s="40"/>
      <c r="N243" s="40"/>
      <c r="O243" s="40"/>
      <c r="P243" s="40"/>
      <c r="Q243" s="40"/>
      <c r="R243" s="32"/>
    </row>
    <row r="244" spans="1:18">
      <c r="A244" s="40"/>
      <c r="B244" s="59"/>
      <c r="C244" s="510" t="s">
        <v>54</v>
      </c>
      <c r="D244" s="40"/>
      <c r="E244" s="40"/>
      <c r="F244" s="40"/>
      <c r="G244" s="40"/>
      <c r="H244" s="40"/>
      <c r="I244" s="592" t="s">
        <v>54</v>
      </c>
      <c r="J244" s="601"/>
      <c r="K244" s="510">
        <v>0.24</v>
      </c>
      <c r="L244" s="137"/>
      <c r="M244" s="40"/>
      <c r="N244" s="40"/>
      <c r="O244" s="40"/>
      <c r="P244" s="40"/>
      <c r="Q244" s="40"/>
      <c r="R244" s="32"/>
    </row>
    <row r="245" spans="1:18">
      <c r="A245" s="40"/>
      <c r="B245" s="59"/>
      <c r="C245" s="510" t="s">
        <v>183</v>
      </c>
      <c r="D245" s="40"/>
      <c r="E245" s="40"/>
      <c r="F245" s="40"/>
      <c r="G245" s="40"/>
      <c r="H245" s="40"/>
      <c r="I245" s="136"/>
      <c r="J245" s="147"/>
      <c r="K245" s="148"/>
      <c r="L245" s="137"/>
      <c r="M245" s="40"/>
      <c r="N245" s="40"/>
      <c r="O245" s="40"/>
      <c r="P245" s="40"/>
      <c r="Q245" s="40"/>
      <c r="R245" s="32"/>
    </row>
    <row r="246" spans="1:18">
      <c r="A246" s="40"/>
      <c r="B246" s="59"/>
      <c r="C246" s="510" t="s">
        <v>176</v>
      </c>
      <c r="D246" s="40"/>
      <c r="E246" s="40"/>
      <c r="F246" s="40"/>
      <c r="G246" s="40"/>
      <c r="H246" s="40"/>
      <c r="I246" s="136"/>
      <c r="J246" s="147"/>
      <c r="K246" s="148"/>
      <c r="L246" s="137"/>
      <c r="M246" s="40"/>
      <c r="N246" s="40"/>
      <c r="O246" s="40"/>
      <c r="P246" s="40"/>
      <c r="Q246" s="40"/>
      <c r="R246" s="32"/>
    </row>
    <row r="247" spans="1:18">
      <c r="A247" s="40"/>
      <c r="B247" s="59"/>
      <c r="C247" s="510" t="s">
        <v>184</v>
      </c>
      <c r="D247" s="40"/>
      <c r="E247" s="40"/>
      <c r="F247" s="40"/>
      <c r="G247" s="40"/>
      <c r="H247" s="40"/>
      <c r="I247" s="136"/>
      <c r="J247" s="147"/>
      <c r="K247" s="148"/>
      <c r="L247" s="137"/>
      <c r="M247" s="40"/>
      <c r="N247" s="40"/>
      <c r="O247" s="40"/>
      <c r="P247" s="40"/>
      <c r="Q247" s="40"/>
      <c r="R247" s="32"/>
    </row>
    <row r="248" spans="1:18">
      <c r="A248" s="40"/>
      <c r="B248" s="59"/>
      <c r="C248" s="334" t="s">
        <v>192</v>
      </c>
      <c r="D248" s="40"/>
      <c r="E248" s="40"/>
      <c r="F248" s="40"/>
      <c r="G248" s="40"/>
      <c r="H248" s="40"/>
      <c r="I248" s="136"/>
      <c r="J248" s="147"/>
      <c r="K248" s="148"/>
      <c r="L248" s="137"/>
      <c r="M248" s="40"/>
      <c r="N248" s="40"/>
      <c r="O248" s="40"/>
      <c r="P248" s="40"/>
      <c r="Q248" s="40"/>
      <c r="R248" s="32"/>
    </row>
    <row r="249" spans="1:18">
      <c r="A249" s="40"/>
      <c r="B249" s="59"/>
      <c r="C249" s="334" t="s">
        <v>45</v>
      </c>
      <c r="D249" s="40"/>
      <c r="E249" s="40"/>
      <c r="F249" s="40"/>
      <c r="G249" s="40"/>
      <c r="H249" s="40"/>
      <c r="I249" s="136"/>
      <c r="J249" s="147"/>
      <c r="K249" s="148"/>
      <c r="L249" s="137"/>
      <c r="M249" s="40"/>
      <c r="N249" s="40"/>
      <c r="O249" s="40"/>
      <c r="P249" s="40"/>
      <c r="Q249" s="40"/>
      <c r="R249" s="32"/>
    </row>
    <row r="250" spans="1:18">
      <c r="A250" s="40"/>
      <c r="B250" s="59"/>
      <c r="C250" s="334" t="s">
        <v>193</v>
      </c>
      <c r="D250" s="40"/>
      <c r="E250" s="40"/>
      <c r="F250" s="40"/>
      <c r="G250" s="40"/>
      <c r="H250" s="40"/>
      <c r="I250" s="136"/>
      <c r="J250" s="147"/>
      <c r="K250" s="148"/>
      <c r="L250" s="137"/>
      <c r="M250" s="40"/>
      <c r="N250" s="40"/>
      <c r="O250" s="40"/>
      <c r="P250" s="40"/>
      <c r="Q250" s="40"/>
      <c r="R250" s="32"/>
    </row>
    <row r="251" spans="1:18">
      <c r="A251" s="40"/>
      <c r="B251" s="59"/>
      <c r="C251" s="136" t="s">
        <v>194</v>
      </c>
      <c r="D251" s="40"/>
      <c r="E251" s="40"/>
      <c r="F251" s="40"/>
      <c r="G251" s="40"/>
      <c r="H251" s="40"/>
      <c r="I251" s="136"/>
      <c r="J251" s="147"/>
      <c r="K251" s="148"/>
      <c r="L251" s="137"/>
      <c r="M251" s="40"/>
      <c r="N251" s="40"/>
      <c r="O251" s="40"/>
      <c r="P251" s="40"/>
      <c r="Q251" s="40"/>
      <c r="R251" s="32"/>
    </row>
    <row r="252" spans="1:18">
      <c r="A252" s="40"/>
      <c r="B252" s="59"/>
      <c r="C252" s="136" t="s">
        <v>195</v>
      </c>
      <c r="D252" s="40"/>
      <c r="E252" s="40"/>
      <c r="F252" s="40"/>
      <c r="G252" s="40"/>
      <c r="H252" s="40"/>
      <c r="I252" s="136"/>
      <c r="J252" s="147"/>
      <c r="K252" s="148"/>
      <c r="L252" s="137"/>
      <c r="M252" s="40"/>
      <c r="N252" s="40"/>
      <c r="O252" s="40"/>
      <c r="P252" s="40"/>
      <c r="Q252" s="40"/>
      <c r="R252" s="32"/>
    </row>
    <row r="253" spans="1:18">
      <c r="A253" s="40"/>
      <c r="B253" s="59"/>
      <c r="C253" s="136"/>
      <c r="D253" s="40"/>
      <c r="E253" s="40"/>
      <c r="F253" s="40"/>
      <c r="G253" s="40"/>
      <c r="H253" s="40"/>
      <c r="I253" s="136"/>
      <c r="J253" s="147"/>
      <c r="K253" s="148"/>
      <c r="L253" s="137"/>
      <c r="M253" s="40"/>
      <c r="N253" s="40"/>
      <c r="O253" s="40"/>
      <c r="P253" s="40"/>
      <c r="Q253" s="40"/>
      <c r="R253" s="32"/>
    </row>
    <row r="254" spans="1:18">
      <c r="A254" s="40"/>
      <c r="B254" s="59"/>
      <c r="C254" s="136"/>
      <c r="D254" s="40"/>
      <c r="E254" s="40"/>
      <c r="F254" s="40"/>
      <c r="G254" s="40"/>
      <c r="H254" s="40"/>
      <c r="I254" s="136"/>
      <c r="J254" s="147"/>
      <c r="K254" s="148"/>
      <c r="L254" s="137"/>
      <c r="M254" s="40"/>
      <c r="N254" s="40"/>
      <c r="O254" s="40"/>
      <c r="P254" s="40"/>
      <c r="Q254" s="40"/>
      <c r="R254" s="32"/>
    </row>
    <row r="255" spans="1:18">
      <c r="A255" s="40">
        <v>5</v>
      </c>
      <c r="B255" s="59" t="s">
        <v>196</v>
      </c>
      <c r="C255" s="136" t="s">
        <v>197</v>
      </c>
      <c r="D255" s="40">
        <v>433.8469</v>
      </c>
      <c r="E255" s="40">
        <v>391.1659</v>
      </c>
      <c r="F255" s="40">
        <v>42.681</v>
      </c>
      <c r="G255" s="40">
        <v>70.518</v>
      </c>
      <c r="H255" s="40">
        <v>3.8</v>
      </c>
      <c r="I255" s="32"/>
      <c r="J255" s="32"/>
      <c r="K255" s="136"/>
      <c r="L255" s="137"/>
      <c r="M255" s="40">
        <v>65.9297</v>
      </c>
      <c r="N255" s="40">
        <v>3.681</v>
      </c>
      <c r="O255" s="40">
        <v>147.8682</v>
      </c>
      <c r="P255" s="40">
        <v>28.9</v>
      </c>
      <c r="Q255" s="40">
        <v>106.85</v>
      </c>
      <c r="R255" s="32">
        <v>6.3</v>
      </c>
    </row>
    <row r="256" spans="1:18">
      <c r="A256" s="40"/>
      <c r="B256" s="59"/>
      <c r="C256" s="136" t="s">
        <v>198</v>
      </c>
      <c r="D256" s="40"/>
      <c r="E256" s="40"/>
      <c r="F256" s="40"/>
      <c r="G256" s="40"/>
      <c r="H256" s="40"/>
      <c r="I256" s="32"/>
      <c r="J256" s="32"/>
      <c r="K256" s="136"/>
      <c r="L256" s="137"/>
      <c r="M256" s="40"/>
      <c r="N256" s="40"/>
      <c r="O256" s="40"/>
      <c r="P256" s="40"/>
      <c r="Q256" s="40"/>
      <c r="R256" s="32"/>
    </row>
    <row r="257" spans="1:18">
      <c r="A257" s="40"/>
      <c r="B257" s="59"/>
      <c r="C257" s="136" t="s">
        <v>169</v>
      </c>
      <c r="D257" s="40"/>
      <c r="E257" s="40"/>
      <c r="F257" s="40"/>
      <c r="G257" s="40"/>
      <c r="H257" s="40"/>
      <c r="I257" s="136" t="s">
        <v>169</v>
      </c>
      <c r="J257" s="136">
        <v>4</v>
      </c>
      <c r="K257" s="136">
        <v>1.2</v>
      </c>
      <c r="L257" s="137"/>
      <c r="M257" s="40"/>
      <c r="N257" s="40"/>
      <c r="O257" s="40"/>
      <c r="P257" s="40"/>
      <c r="Q257" s="40"/>
      <c r="R257" s="32"/>
    </row>
    <row r="258" spans="1:18">
      <c r="A258" s="40"/>
      <c r="B258" s="59"/>
      <c r="C258" s="136" t="s">
        <v>189</v>
      </c>
      <c r="D258" s="40"/>
      <c r="E258" s="40"/>
      <c r="F258" s="40"/>
      <c r="G258" s="40"/>
      <c r="H258" s="40"/>
      <c r="I258" s="136"/>
      <c r="J258" s="136"/>
      <c r="K258" s="136"/>
      <c r="L258" s="137"/>
      <c r="M258" s="40"/>
      <c r="N258" s="40"/>
      <c r="O258" s="40"/>
      <c r="P258" s="40"/>
      <c r="Q258" s="40"/>
      <c r="R258" s="32"/>
    </row>
    <row r="259" spans="1:18">
      <c r="A259" s="40"/>
      <c r="B259" s="59"/>
      <c r="C259" s="136" t="s">
        <v>51</v>
      </c>
      <c r="D259" s="40"/>
      <c r="E259" s="40"/>
      <c r="F259" s="40"/>
      <c r="G259" s="40"/>
      <c r="H259" s="40"/>
      <c r="I259" s="136" t="s">
        <v>51</v>
      </c>
      <c r="J259" s="136">
        <v>5</v>
      </c>
      <c r="K259" s="136">
        <v>1</v>
      </c>
      <c r="L259" s="137"/>
      <c r="M259" s="40"/>
      <c r="N259" s="40"/>
      <c r="O259" s="40"/>
      <c r="P259" s="40"/>
      <c r="Q259" s="40"/>
      <c r="R259" s="32"/>
    </row>
    <row r="260" spans="1:18">
      <c r="A260" s="40"/>
      <c r="B260" s="59"/>
      <c r="C260" s="136" t="s">
        <v>50</v>
      </c>
      <c r="D260" s="40"/>
      <c r="E260" s="40"/>
      <c r="F260" s="40"/>
      <c r="G260" s="40"/>
      <c r="H260" s="40"/>
      <c r="I260" s="136" t="s">
        <v>50</v>
      </c>
      <c r="J260" s="136">
        <v>2</v>
      </c>
      <c r="K260" s="136">
        <v>1.5</v>
      </c>
      <c r="L260" s="137"/>
      <c r="M260" s="40"/>
      <c r="N260" s="40"/>
      <c r="O260" s="40"/>
      <c r="P260" s="40"/>
      <c r="Q260" s="40"/>
      <c r="R260" s="32"/>
    </row>
    <row r="261" spans="1:18">
      <c r="A261" s="40"/>
      <c r="B261" s="59"/>
      <c r="C261" s="136" t="s">
        <v>81</v>
      </c>
      <c r="D261" s="40"/>
      <c r="E261" s="40"/>
      <c r="F261" s="40"/>
      <c r="G261" s="40"/>
      <c r="H261" s="40"/>
      <c r="I261" s="136" t="s">
        <v>81</v>
      </c>
      <c r="J261" s="545" t="s">
        <v>199</v>
      </c>
      <c r="K261" s="136">
        <v>1</v>
      </c>
      <c r="L261" s="137"/>
      <c r="M261" s="40"/>
      <c r="N261" s="40"/>
      <c r="O261" s="40"/>
      <c r="P261" s="40"/>
      <c r="Q261" s="40"/>
      <c r="R261" s="32"/>
    </row>
    <row r="262" spans="1:18">
      <c r="A262" s="40"/>
      <c r="B262" s="59"/>
      <c r="C262" s="136" t="s">
        <v>93</v>
      </c>
      <c r="D262" s="40"/>
      <c r="E262" s="40"/>
      <c r="F262" s="40"/>
      <c r="G262" s="40"/>
      <c r="H262" s="40"/>
      <c r="I262" s="136" t="s">
        <v>93</v>
      </c>
      <c r="J262" s="136">
        <v>10</v>
      </c>
      <c r="K262" s="136">
        <v>1.11</v>
      </c>
      <c r="L262" s="137"/>
      <c r="M262" s="40"/>
      <c r="N262" s="40"/>
      <c r="O262" s="40"/>
      <c r="P262" s="40"/>
      <c r="Q262" s="40"/>
      <c r="R262" s="32"/>
    </row>
    <row r="263" spans="1:18">
      <c r="A263" s="40"/>
      <c r="B263" s="59"/>
      <c r="C263" s="136" t="s">
        <v>47</v>
      </c>
      <c r="D263" s="40"/>
      <c r="E263" s="40"/>
      <c r="F263" s="40"/>
      <c r="G263" s="40"/>
      <c r="H263" s="40"/>
      <c r="I263" s="136" t="s">
        <v>47</v>
      </c>
      <c r="J263" s="136">
        <v>8</v>
      </c>
      <c r="K263" s="136">
        <v>4.1</v>
      </c>
      <c r="L263" s="137"/>
      <c r="M263" s="40"/>
      <c r="N263" s="40"/>
      <c r="O263" s="40"/>
      <c r="P263" s="40"/>
      <c r="Q263" s="40"/>
      <c r="R263" s="32"/>
    </row>
    <row r="264" spans="1:18">
      <c r="A264" s="40"/>
      <c r="B264" s="59"/>
      <c r="C264" s="136" t="s">
        <v>48</v>
      </c>
      <c r="D264" s="40"/>
      <c r="E264" s="40"/>
      <c r="F264" s="40"/>
      <c r="G264" s="40"/>
      <c r="H264" s="40"/>
      <c r="I264" s="136" t="s">
        <v>48</v>
      </c>
      <c r="J264" s="136">
        <v>10</v>
      </c>
      <c r="K264" s="136">
        <v>1.46</v>
      </c>
      <c r="L264" s="137"/>
      <c r="M264" s="40"/>
      <c r="N264" s="40"/>
      <c r="O264" s="40"/>
      <c r="P264" s="40"/>
      <c r="Q264" s="40"/>
      <c r="R264" s="32"/>
    </row>
    <row r="265" spans="1:18">
      <c r="A265" s="40"/>
      <c r="B265" s="59"/>
      <c r="C265" s="32" t="s">
        <v>200</v>
      </c>
      <c r="D265" s="40"/>
      <c r="E265" s="40"/>
      <c r="F265" s="40"/>
      <c r="G265" s="40"/>
      <c r="H265" s="40"/>
      <c r="I265" s="32" t="s">
        <v>90</v>
      </c>
      <c r="J265" s="56" t="s">
        <v>95</v>
      </c>
      <c r="K265" s="610">
        <v>1</v>
      </c>
      <c r="L265" s="610"/>
      <c r="M265" s="40"/>
      <c r="N265" s="40"/>
      <c r="O265" s="40"/>
      <c r="P265" s="40"/>
      <c r="Q265" s="40"/>
      <c r="R265" s="32"/>
    </row>
    <row r="266" spans="1:18">
      <c r="A266" s="40"/>
      <c r="B266" s="59"/>
      <c r="C266" s="32" t="s">
        <v>42</v>
      </c>
      <c r="D266" s="40"/>
      <c r="E266" s="40"/>
      <c r="F266" s="40"/>
      <c r="G266" s="40"/>
      <c r="H266" s="40"/>
      <c r="I266" s="32" t="s">
        <v>48</v>
      </c>
      <c r="J266" s="56" t="s">
        <v>95</v>
      </c>
      <c r="K266" s="610">
        <v>2</v>
      </c>
      <c r="L266" s="610">
        <v>2.3</v>
      </c>
      <c r="M266" s="40"/>
      <c r="N266" s="40"/>
      <c r="O266" s="40"/>
      <c r="P266" s="40"/>
      <c r="Q266" s="40"/>
      <c r="R266" s="32"/>
    </row>
    <row r="267" spans="1:18">
      <c r="A267" s="40"/>
      <c r="B267" s="59"/>
      <c r="C267" s="32" t="s">
        <v>45</v>
      </c>
      <c r="D267" s="40"/>
      <c r="E267" s="40"/>
      <c r="F267" s="40"/>
      <c r="G267" s="40"/>
      <c r="H267" s="40"/>
      <c r="I267" s="32" t="s">
        <v>49</v>
      </c>
      <c r="J267" s="142" t="s">
        <v>201</v>
      </c>
      <c r="K267" s="610">
        <v>1</v>
      </c>
      <c r="L267" s="610"/>
      <c r="M267" s="40"/>
      <c r="N267" s="40"/>
      <c r="O267" s="40"/>
      <c r="P267" s="40"/>
      <c r="Q267" s="40"/>
      <c r="R267" s="32"/>
    </row>
    <row r="268" spans="1:18">
      <c r="A268" s="40"/>
      <c r="B268" s="59"/>
      <c r="C268" s="32" t="s">
        <v>46</v>
      </c>
      <c r="D268" s="40"/>
      <c r="E268" s="40"/>
      <c r="F268" s="40"/>
      <c r="G268" s="40"/>
      <c r="H268" s="40"/>
      <c r="I268" s="32" t="s">
        <v>93</v>
      </c>
      <c r="J268" s="56" t="s">
        <v>202</v>
      </c>
      <c r="K268" s="610">
        <v>1</v>
      </c>
      <c r="L268" s="610"/>
      <c r="M268" s="40"/>
      <c r="N268" s="40"/>
      <c r="O268" s="40"/>
      <c r="P268" s="40"/>
      <c r="Q268" s="40"/>
      <c r="R268" s="32"/>
    </row>
    <row r="269" spans="1:18">
      <c r="A269" s="40"/>
      <c r="B269" s="59"/>
      <c r="C269" s="32" t="s">
        <v>90</v>
      </c>
      <c r="D269" s="40"/>
      <c r="E269" s="40"/>
      <c r="F269" s="40"/>
      <c r="G269" s="40"/>
      <c r="H269" s="40"/>
      <c r="I269" s="32" t="s">
        <v>50</v>
      </c>
      <c r="J269" s="142" t="s">
        <v>131</v>
      </c>
      <c r="K269" s="610">
        <v>1</v>
      </c>
      <c r="L269" s="610"/>
      <c r="M269" s="40"/>
      <c r="N269" s="40"/>
      <c r="O269" s="40"/>
      <c r="P269" s="40"/>
      <c r="Q269" s="40"/>
      <c r="R269" s="32"/>
    </row>
    <row r="270" spans="1:18">
      <c r="A270" s="40"/>
      <c r="B270" s="59"/>
      <c r="C270" s="32" t="s">
        <v>52</v>
      </c>
      <c r="D270" s="40"/>
      <c r="E270" s="40"/>
      <c r="F270" s="40"/>
      <c r="G270" s="40"/>
      <c r="H270" s="40"/>
      <c r="I270" s="32" t="s">
        <v>99</v>
      </c>
      <c r="J270" s="142" t="s">
        <v>203</v>
      </c>
      <c r="K270" s="610">
        <v>2</v>
      </c>
      <c r="L270" s="610"/>
      <c r="M270" s="40"/>
      <c r="N270" s="40"/>
      <c r="O270" s="40"/>
      <c r="P270" s="40"/>
      <c r="Q270" s="40"/>
      <c r="R270" s="32"/>
    </row>
    <row r="271" spans="1:18">
      <c r="A271" s="40"/>
      <c r="B271" s="59"/>
      <c r="C271" s="32" t="s">
        <v>73</v>
      </c>
      <c r="D271" s="40"/>
      <c r="E271" s="40"/>
      <c r="F271" s="40"/>
      <c r="G271" s="40"/>
      <c r="H271" s="40"/>
      <c r="I271" s="40" t="s">
        <v>57</v>
      </c>
      <c r="J271" s="142" t="s">
        <v>97</v>
      </c>
      <c r="K271" s="40">
        <v>1</v>
      </c>
      <c r="L271" s="40">
        <v>0.5</v>
      </c>
      <c r="M271" s="40"/>
      <c r="N271" s="40"/>
      <c r="O271" s="40"/>
      <c r="P271" s="40"/>
      <c r="Q271" s="40"/>
      <c r="R271" s="32"/>
    </row>
    <row r="272" spans="1:18">
      <c r="A272" s="40"/>
      <c r="B272" s="59"/>
      <c r="C272" s="32" t="s">
        <v>74</v>
      </c>
      <c r="D272" s="40"/>
      <c r="E272" s="40"/>
      <c r="F272" s="40"/>
      <c r="G272" s="40"/>
      <c r="H272" s="40"/>
      <c r="I272" s="40" t="s">
        <v>77</v>
      </c>
      <c r="J272" s="142" t="s">
        <v>204</v>
      </c>
      <c r="K272" s="40">
        <v>1</v>
      </c>
      <c r="L272" s="597"/>
      <c r="M272" s="40"/>
      <c r="N272" s="40"/>
      <c r="O272" s="40"/>
      <c r="P272" s="40"/>
      <c r="Q272" s="40"/>
      <c r="R272" s="32"/>
    </row>
    <row r="273" spans="1:18">
      <c r="A273" s="40"/>
      <c r="B273" s="59"/>
      <c r="C273" s="32" t="s">
        <v>99</v>
      </c>
      <c r="D273" s="40"/>
      <c r="E273" s="40"/>
      <c r="F273" s="40"/>
      <c r="G273" s="40"/>
      <c r="H273" s="40"/>
      <c r="I273" s="40" t="s">
        <v>59</v>
      </c>
      <c r="J273" s="142" t="s">
        <v>97</v>
      </c>
      <c r="K273" s="40">
        <v>2</v>
      </c>
      <c r="L273" s="597"/>
      <c r="M273" s="40"/>
      <c r="N273" s="40"/>
      <c r="O273" s="40"/>
      <c r="P273" s="40"/>
      <c r="Q273" s="40"/>
      <c r="R273" s="32"/>
    </row>
    <row r="274" spans="1:18">
      <c r="A274" s="40"/>
      <c r="B274" s="59"/>
      <c r="C274" s="32" t="s">
        <v>205</v>
      </c>
      <c r="D274" s="40"/>
      <c r="E274" s="40"/>
      <c r="F274" s="40"/>
      <c r="G274" s="40"/>
      <c r="H274" s="40"/>
      <c r="I274" s="40" t="s">
        <v>61</v>
      </c>
      <c r="J274" s="142" t="s">
        <v>97</v>
      </c>
      <c r="K274" s="40">
        <v>2</v>
      </c>
      <c r="L274" s="597"/>
      <c r="M274" s="40"/>
      <c r="N274" s="40"/>
      <c r="O274" s="40"/>
      <c r="P274" s="40"/>
      <c r="Q274" s="40"/>
      <c r="R274" s="32"/>
    </row>
    <row r="275" spans="1:18">
      <c r="A275" s="40"/>
      <c r="B275" s="59"/>
      <c r="C275" s="32" t="s">
        <v>48</v>
      </c>
      <c r="D275" s="40"/>
      <c r="E275" s="40"/>
      <c r="F275" s="40"/>
      <c r="G275" s="40"/>
      <c r="H275" s="40"/>
      <c r="I275" s="40" t="s">
        <v>206</v>
      </c>
      <c r="J275" s="142" t="s">
        <v>97</v>
      </c>
      <c r="K275" s="40">
        <v>2</v>
      </c>
      <c r="L275" s="40">
        <v>1</v>
      </c>
      <c r="M275" s="40"/>
      <c r="N275" s="40"/>
      <c r="O275" s="40"/>
      <c r="P275" s="40"/>
      <c r="Q275" s="40"/>
      <c r="R275" s="32"/>
    </row>
    <row r="276" spans="1:18">
      <c r="A276" s="40"/>
      <c r="B276" s="59"/>
      <c r="C276" s="32" t="s">
        <v>88</v>
      </c>
      <c r="D276" s="40"/>
      <c r="E276" s="40"/>
      <c r="F276" s="40"/>
      <c r="G276" s="40"/>
      <c r="H276" s="40"/>
      <c r="I276" s="32"/>
      <c r="J276" s="530"/>
      <c r="K276" s="610"/>
      <c r="L276" s="610"/>
      <c r="M276" s="40"/>
      <c r="N276" s="40"/>
      <c r="O276" s="40"/>
      <c r="P276" s="40"/>
      <c r="Q276" s="40"/>
      <c r="R276" s="32"/>
    </row>
    <row r="277" spans="1:18">
      <c r="A277" s="40"/>
      <c r="B277" s="59"/>
      <c r="C277" s="32" t="s">
        <v>93</v>
      </c>
      <c r="D277" s="40"/>
      <c r="E277" s="40"/>
      <c r="F277" s="40"/>
      <c r="G277" s="40"/>
      <c r="H277" s="40"/>
      <c r="I277" s="32"/>
      <c r="J277" s="530"/>
      <c r="K277" s="610"/>
      <c r="L277" s="610"/>
      <c r="M277" s="40"/>
      <c r="N277" s="40"/>
      <c r="O277" s="40"/>
      <c r="P277" s="40"/>
      <c r="Q277" s="40"/>
      <c r="R277" s="32"/>
    </row>
    <row r="278" spans="1:18">
      <c r="A278" s="40"/>
      <c r="B278" s="59"/>
      <c r="C278" s="32" t="s">
        <v>81</v>
      </c>
      <c r="D278" s="40"/>
      <c r="E278" s="40"/>
      <c r="F278" s="40"/>
      <c r="G278" s="40"/>
      <c r="H278" s="40"/>
      <c r="I278" s="510"/>
      <c r="J278" s="530"/>
      <c r="K278" s="510"/>
      <c r="L278" s="510"/>
      <c r="M278" s="40"/>
      <c r="N278" s="40"/>
      <c r="O278" s="40"/>
      <c r="P278" s="40"/>
      <c r="Q278" s="40"/>
      <c r="R278" s="32"/>
    </row>
    <row r="279" spans="1:18">
      <c r="A279" s="40"/>
      <c r="B279" s="59"/>
      <c r="C279" s="32" t="s">
        <v>49</v>
      </c>
      <c r="D279" s="40"/>
      <c r="E279" s="40"/>
      <c r="F279" s="40"/>
      <c r="G279" s="40"/>
      <c r="H279" s="40"/>
      <c r="I279" s="510"/>
      <c r="J279" s="530"/>
      <c r="K279" s="510"/>
      <c r="L279" s="602"/>
      <c r="M279" s="40"/>
      <c r="N279" s="40"/>
      <c r="O279" s="40"/>
      <c r="P279" s="40"/>
      <c r="Q279" s="40"/>
      <c r="R279" s="32"/>
    </row>
    <row r="280" spans="1:18">
      <c r="A280" s="40"/>
      <c r="B280" s="59"/>
      <c r="C280" s="32" t="s">
        <v>50</v>
      </c>
      <c r="D280" s="40"/>
      <c r="E280" s="40"/>
      <c r="F280" s="40"/>
      <c r="G280" s="40"/>
      <c r="H280" s="40"/>
      <c r="I280" s="510"/>
      <c r="J280" s="530"/>
      <c r="K280" s="510"/>
      <c r="L280" s="602"/>
      <c r="M280" s="40"/>
      <c r="N280" s="40"/>
      <c r="O280" s="40"/>
      <c r="P280" s="40"/>
      <c r="Q280" s="40"/>
      <c r="R280" s="32"/>
    </row>
    <row r="281" spans="1:18">
      <c r="A281" s="40"/>
      <c r="B281" s="59"/>
      <c r="C281" s="40" t="s">
        <v>57</v>
      </c>
      <c r="D281" s="40"/>
      <c r="E281" s="40"/>
      <c r="F281" s="40"/>
      <c r="G281" s="40"/>
      <c r="H281" s="40"/>
      <c r="I281" s="510"/>
      <c r="J281" s="530"/>
      <c r="K281" s="510"/>
      <c r="L281" s="602"/>
      <c r="M281" s="40"/>
      <c r="N281" s="40"/>
      <c r="O281" s="40"/>
      <c r="P281" s="40"/>
      <c r="Q281" s="40"/>
      <c r="R281" s="32"/>
    </row>
    <row r="282" spans="1:18">
      <c r="A282" s="40"/>
      <c r="B282" s="59"/>
      <c r="C282" s="40" t="s">
        <v>58</v>
      </c>
      <c r="D282" s="40"/>
      <c r="E282" s="40"/>
      <c r="F282" s="40"/>
      <c r="G282" s="40"/>
      <c r="H282" s="40"/>
      <c r="I282" s="510"/>
      <c r="J282" s="530"/>
      <c r="K282" s="510"/>
      <c r="L282" s="510"/>
      <c r="M282" s="40"/>
      <c r="N282" s="40"/>
      <c r="O282" s="40"/>
      <c r="P282" s="40"/>
      <c r="Q282" s="40"/>
      <c r="R282" s="32"/>
    </row>
    <row r="283" spans="1:18">
      <c r="A283" s="40"/>
      <c r="B283" s="59"/>
      <c r="C283" s="40" t="s">
        <v>59</v>
      </c>
      <c r="D283" s="40"/>
      <c r="E283" s="40"/>
      <c r="F283" s="40"/>
      <c r="G283" s="40"/>
      <c r="H283" s="40"/>
      <c r="I283" s="32"/>
      <c r="J283" s="32"/>
      <c r="K283" s="137"/>
      <c r="L283" s="137"/>
      <c r="M283" s="40"/>
      <c r="N283" s="40"/>
      <c r="O283" s="40"/>
      <c r="P283" s="40"/>
      <c r="Q283" s="40"/>
      <c r="R283" s="32"/>
    </row>
    <row r="284" spans="1:18">
      <c r="A284" s="40"/>
      <c r="B284" s="59"/>
      <c r="C284" s="40" t="s">
        <v>77</v>
      </c>
      <c r="D284" s="40"/>
      <c r="E284" s="40"/>
      <c r="F284" s="40"/>
      <c r="G284" s="40"/>
      <c r="H284" s="40"/>
      <c r="I284" s="32"/>
      <c r="J284" s="32"/>
      <c r="K284" s="137"/>
      <c r="L284" s="137"/>
      <c r="M284" s="40"/>
      <c r="N284" s="40"/>
      <c r="O284" s="40"/>
      <c r="P284" s="40"/>
      <c r="Q284" s="40"/>
      <c r="R284" s="32"/>
    </row>
    <row r="285" spans="1:18">
      <c r="A285" s="40"/>
      <c r="B285" s="59"/>
      <c r="C285" s="40" t="s">
        <v>206</v>
      </c>
      <c r="D285" s="40"/>
      <c r="E285" s="40"/>
      <c r="F285" s="40"/>
      <c r="G285" s="40"/>
      <c r="H285" s="40"/>
      <c r="I285" s="32"/>
      <c r="J285" s="32"/>
      <c r="K285" s="137"/>
      <c r="L285" s="137"/>
      <c r="M285" s="40"/>
      <c r="N285" s="40"/>
      <c r="O285" s="40"/>
      <c r="P285" s="40"/>
      <c r="Q285" s="40"/>
      <c r="R285" s="32"/>
    </row>
    <row r="286" spans="1:18">
      <c r="A286" s="40"/>
      <c r="B286" s="59"/>
      <c r="C286" s="40" t="s">
        <v>207</v>
      </c>
      <c r="D286" s="40"/>
      <c r="E286" s="40"/>
      <c r="F286" s="40"/>
      <c r="G286" s="40"/>
      <c r="H286" s="40"/>
      <c r="I286" s="590"/>
      <c r="J286" s="152"/>
      <c r="K286" s="591"/>
      <c r="L286" s="137"/>
      <c r="M286" s="40"/>
      <c r="N286" s="40"/>
      <c r="O286" s="40"/>
      <c r="P286" s="40"/>
      <c r="Q286" s="40"/>
      <c r="R286" s="32"/>
    </row>
    <row r="287" spans="1:18">
      <c r="A287" s="40"/>
      <c r="B287" s="59"/>
      <c r="C287" s="40" t="s">
        <v>208</v>
      </c>
      <c r="D287" s="40"/>
      <c r="E287" s="40"/>
      <c r="F287" s="40"/>
      <c r="G287" s="40"/>
      <c r="H287" s="40"/>
      <c r="I287" s="590"/>
      <c r="J287" s="152"/>
      <c r="K287" s="591"/>
      <c r="L287" s="137"/>
      <c r="M287" s="40"/>
      <c r="N287" s="40"/>
      <c r="O287" s="40"/>
      <c r="P287" s="40"/>
      <c r="Q287" s="40"/>
      <c r="R287" s="32"/>
    </row>
    <row r="288" spans="1:18">
      <c r="A288" s="40"/>
      <c r="B288" s="59"/>
      <c r="C288" s="40" t="s">
        <v>209</v>
      </c>
      <c r="D288" s="40"/>
      <c r="E288" s="40"/>
      <c r="F288" s="40"/>
      <c r="G288" s="40"/>
      <c r="H288" s="40"/>
      <c r="I288" s="590"/>
      <c r="J288" s="152"/>
      <c r="K288" s="591"/>
      <c r="L288" s="137"/>
      <c r="M288" s="40"/>
      <c r="N288" s="40"/>
      <c r="O288" s="40"/>
      <c r="P288" s="40"/>
      <c r="Q288" s="40"/>
      <c r="R288" s="32"/>
    </row>
    <row r="289" spans="1:18">
      <c r="A289" s="40"/>
      <c r="B289" s="59"/>
      <c r="C289" s="32" t="s">
        <v>47</v>
      </c>
      <c r="D289" s="40"/>
      <c r="E289" s="40"/>
      <c r="F289" s="40"/>
      <c r="G289" s="40"/>
      <c r="H289" s="40"/>
      <c r="I289" s="32" t="s">
        <v>47</v>
      </c>
      <c r="J289" s="32" t="s">
        <v>210</v>
      </c>
      <c r="K289" s="591">
        <v>1.63</v>
      </c>
      <c r="L289" s="137"/>
      <c r="M289" s="40"/>
      <c r="N289" s="40"/>
      <c r="O289" s="40"/>
      <c r="P289" s="40"/>
      <c r="Q289" s="40"/>
      <c r="R289" s="32"/>
    </row>
    <row r="290" spans="1:18">
      <c r="A290" s="40"/>
      <c r="B290" s="59"/>
      <c r="C290" s="32" t="s">
        <v>81</v>
      </c>
      <c r="D290" s="40"/>
      <c r="E290" s="40"/>
      <c r="F290" s="40"/>
      <c r="G290" s="40"/>
      <c r="H290" s="40"/>
      <c r="I290" s="32" t="s">
        <v>81</v>
      </c>
      <c r="J290" s="32" t="s">
        <v>211</v>
      </c>
      <c r="K290" s="591">
        <v>1.63</v>
      </c>
      <c r="L290" s="137"/>
      <c r="M290" s="40"/>
      <c r="N290" s="40"/>
      <c r="O290" s="40"/>
      <c r="P290" s="40"/>
      <c r="Q290" s="40"/>
      <c r="R290" s="32"/>
    </row>
    <row r="291" spans="1:18">
      <c r="A291" s="40"/>
      <c r="B291" s="59"/>
      <c r="C291" s="32" t="s">
        <v>50</v>
      </c>
      <c r="D291" s="40"/>
      <c r="E291" s="40"/>
      <c r="F291" s="40"/>
      <c r="G291" s="40"/>
      <c r="H291" s="40"/>
      <c r="I291" s="32" t="s">
        <v>50</v>
      </c>
      <c r="J291" s="32" t="s">
        <v>212</v>
      </c>
      <c r="K291" s="591">
        <v>1.63</v>
      </c>
      <c r="L291" s="137"/>
      <c r="M291" s="40"/>
      <c r="N291" s="40"/>
      <c r="O291" s="40"/>
      <c r="P291" s="40"/>
      <c r="Q291" s="40"/>
      <c r="R291" s="32"/>
    </row>
    <row r="292" spans="1:18">
      <c r="A292" s="40"/>
      <c r="B292" s="59"/>
      <c r="C292" s="32" t="s">
        <v>51</v>
      </c>
      <c r="D292" s="40"/>
      <c r="E292" s="40"/>
      <c r="F292" s="40"/>
      <c r="G292" s="40"/>
      <c r="H292" s="40"/>
      <c r="I292" s="32" t="s">
        <v>51</v>
      </c>
      <c r="J292" s="32" t="s">
        <v>212</v>
      </c>
      <c r="K292" s="591">
        <v>1.63</v>
      </c>
      <c r="L292" s="137"/>
      <c r="M292" s="40"/>
      <c r="N292" s="40"/>
      <c r="O292" s="40"/>
      <c r="P292" s="40"/>
      <c r="Q292" s="40"/>
      <c r="R292" s="32"/>
    </row>
    <row r="293" spans="1:18">
      <c r="A293" s="40"/>
      <c r="B293" s="59"/>
      <c r="C293" s="32" t="s">
        <v>88</v>
      </c>
      <c r="D293" s="40"/>
      <c r="E293" s="40"/>
      <c r="F293" s="40"/>
      <c r="G293" s="40"/>
      <c r="H293" s="40"/>
      <c r="I293" s="32" t="s">
        <v>88</v>
      </c>
      <c r="J293" s="32" t="s">
        <v>171</v>
      </c>
      <c r="K293" s="591">
        <v>1.63</v>
      </c>
      <c r="L293" s="137"/>
      <c r="M293" s="40"/>
      <c r="N293" s="40"/>
      <c r="O293" s="40"/>
      <c r="P293" s="40"/>
      <c r="Q293" s="40"/>
      <c r="R293" s="32"/>
    </row>
    <row r="294" spans="1:18">
      <c r="A294" s="40"/>
      <c r="B294" s="59"/>
      <c r="C294" s="32" t="s">
        <v>169</v>
      </c>
      <c r="D294" s="40"/>
      <c r="E294" s="40"/>
      <c r="F294" s="40"/>
      <c r="G294" s="40"/>
      <c r="H294" s="40"/>
      <c r="I294" s="32" t="s">
        <v>169</v>
      </c>
      <c r="J294" s="32" t="s">
        <v>103</v>
      </c>
      <c r="K294" s="591">
        <v>1.63</v>
      </c>
      <c r="L294" s="137"/>
      <c r="M294" s="40"/>
      <c r="N294" s="40"/>
      <c r="O294" s="40"/>
      <c r="P294" s="40"/>
      <c r="Q294" s="40"/>
      <c r="R294" s="32"/>
    </row>
    <row r="295" spans="1:18">
      <c r="A295" s="40"/>
      <c r="B295" s="59"/>
      <c r="C295" s="510" t="s">
        <v>43</v>
      </c>
      <c r="D295" s="40"/>
      <c r="E295" s="40"/>
      <c r="F295" s="40"/>
      <c r="G295" s="40"/>
      <c r="H295" s="40"/>
      <c r="I295" s="590"/>
      <c r="J295" s="152"/>
      <c r="K295" s="591"/>
      <c r="L295" s="137"/>
      <c r="M295" s="40"/>
      <c r="N295" s="40"/>
      <c r="O295" s="40"/>
      <c r="P295" s="40"/>
      <c r="Q295" s="40"/>
      <c r="R295" s="32"/>
    </row>
    <row r="296" spans="1:18">
      <c r="A296" s="40"/>
      <c r="B296" s="59"/>
      <c r="C296" s="32" t="s">
        <v>213</v>
      </c>
      <c r="D296" s="40"/>
      <c r="E296" s="40"/>
      <c r="F296" s="40"/>
      <c r="G296" s="40"/>
      <c r="H296" s="40"/>
      <c r="I296" s="590"/>
      <c r="J296" s="152"/>
      <c r="K296" s="591"/>
      <c r="L296" s="137"/>
      <c r="M296" s="40"/>
      <c r="N296" s="40"/>
      <c r="O296" s="40"/>
      <c r="P296" s="40"/>
      <c r="Q296" s="40"/>
      <c r="R296" s="32"/>
    </row>
    <row r="297" spans="1:18">
      <c r="A297" s="40"/>
      <c r="B297" s="59"/>
      <c r="C297" s="32" t="s">
        <v>214</v>
      </c>
      <c r="D297" s="40"/>
      <c r="E297" s="40"/>
      <c r="F297" s="40"/>
      <c r="G297" s="40"/>
      <c r="H297" s="40"/>
      <c r="I297" s="590"/>
      <c r="J297" s="152"/>
      <c r="K297" s="591"/>
      <c r="L297" s="137"/>
      <c r="M297" s="40"/>
      <c r="N297" s="40"/>
      <c r="O297" s="40"/>
      <c r="P297" s="40"/>
      <c r="Q297" s="40"/>
      <c r="R297" s="32"/>
    </row>
    <row r="298" spans="1:18">
      <c r="A298" s="40"/>
      <c r="B298" s="59"/>
      <c r="C298" s="510" t="s">
        <v>51</v>
      </c>
      <c r="D298" s="40"/>
      <c r="E298" s="40"/>
      <c r="F298" s="40"/>
      <c r="G298" s="40"/>
      <c r="H298" s="40"/>
      <c r="I298" s="590"/>
      <c r="J298" s="152"/>
      <c r="K298" s="591"/>
      <c r="L298" s="137"/>
      <c r="M298" s="40"/>
      <c r="N298" s="40"/>
      <c r="O298" s="40"/>
      <c r="P298" s="40"/>
      <c r="Q298" s="40"/>
      <c r="R298" s="32"/>
    </row>
    <row r="299" spans="1:18">
      <c r="A299" s="40"/>
      <c r="B299" s="59"/>
      <c r="C299" s="510" t="s">
        <v>90</v>
      </c>
      <c r="D299" s="40"/>
      <c r="E299" s="40"/>
      <c r="F299" s="40"/>
      <c r="G299" s="40"/>
      <c r="H299" s="40"/>
      <c r="I299" s="590"/>
      <c r="J299" s="152"/>
      <c r="K299" s="591"/>
      <c r="L299" s="137"/>
      <c r="M299" s="40"/>
      <c r="N299" s="40"/>
      <c r="O299" s="40"/>
      <c r="P299" s="40"/>
      <c r="Q299" s="40"/>
      <c r="R299" s="32"/>
    </row>
    <row r="300" spans="1:18">
      <c r="A300" s="40"/>
      <c r="B300" s="59"/>
      <c r="C300" s="510" t="s">
        <v>215</v>
      </c>
      <c r="D300" s="40"/>
      <c r="E300" s="40"/>
      <c r="F300" s="40"/>
      <c r="G300" s="40"/>
      <c r="H300" s="40"/>
      <c r="I300" s="590"/>
      <c r="J300" s="152"/>
      <c r="K300" s="591"/>
      <c r="L300" s="137"/>
      <c r="M300" s="40"/>
      <c r="N300" s="40"/>
      <c r="O300" s="40"/>
      <c r="P300" s="40"/>
      <c r="Q300" s="40"/>
      <c r="R300" s="32"/>
    </row>
    <row r="301" spans="1:18">
      <c r="A301" s="40"/>
      <c r="B301" s="59"/>
      <c r="C301" s="510" t="s">
        <v>150</v>
      </c>
      <c r="D301" s="40"/>
      <c r="E301" s="40"/>
      <c r="F301" s="40"/>
      <c r="G301" s="40"/>
      <c r="H301" s="40"/>
      <c r="I301" s="590"/>
      <c r="J301" s="152"/>
      <c r="K301" s="591"/>
      <c r="L301" s="137"/>
      <c r="M301" s="40"/>
      <c r="N301" s="40"/>
      <c r="O301" s="40"/>
      <c r="P301" s="40"/>
      <c r="Q301" s="40"/>
      <c r="R301" s="32"/>
    </row>
    <row r="302" spans="1:18">
      <c r="A302" s="40"/>
      <c r="B302" s="59"/>
      <c r="C302" s="510" t="s">
        <v>216</v>
      </c>
      <c r="D302" s="40"/>
      <c r="E302" s="40"/>
      <c r="F302" s="40"/>
      <c r="G302" s="40"/>
      <c r="H302" s="40"/>
      <c r="I302" s="590"/>
      <c r="J302" s="152"/>
      <c r="K302" s="591"/>
      <c r="L302" s="137"/>
      <c r="M302" s="40"/>
      <c r="N302" s="40"/>
      <c r="O302" s="40"/>
      <c r="P302" s="40"/>
      <c r="Q302" s="40"/>
      <c r="R302" s="32"/>
    </row>
    <row r="303" spans="1:18">
      <c r="A303" s="40"/>
      <c r="B303" s="59"/>
      <c r="C303" s="135" t="s">
        <v>217</v>
      </c>
      <c r="D303" s="40"/>
      <c r="E303" s="40"/>
      <c r="F303" s="40"/>
      <c r="G303" s="40"/>
      <c r="H303" s="40"/>
      <c r="I303" s="590"/>
      <c r="J303" s="152"/>
      <c r="K303" s="591"/>
      <c r="L303" s="137"/>
      <c r="M303" s="40"/>
      <c r="N303" s="40"/>
      <c r="O303" s="40"/>
      <c r="P303" s="40"/>
      <c r="Q303" s="40"/>
      <c r="R303" s="32"/>
    </row>
    <row r="304" spans="1:18">
      <c r="A304" s="40"/>
      <c r="B304" s="59"/>
      <c r="C304" s="135" t="s">
        <v>56</v>
      </c>
      <c r="D304" s="40"/>
      <c r="E304" s="40"/>
      <c r="F304" s="40"/>
      <c r="G304" s="40"/>
      <c r="H304" s="40"/>
      <c r="I304" s="590"/>
      <c r="J304" s="152"/>
      <c r="K304" s="591"/>
      <c r="L304" s="137"/>
      <c r="M304" s="40"/>
      <c r="N304" s="40"/>
      <c r="O304" s="40"/>
      <c r="P304" s="40"/>
      <c r="Q304" s="40"/>
      <c r="R304" s="32"/>
    </row>
    <row r="305" spans="1:18">
      <c r="A305" s="40"/>
      <c r="B305" s="59"/>
      <c r="C305" s="135" t="s">
        <v>93</v>
      </c>
      <c r="D305" s="40"/>
      <c r="E305" s="40"/>
      <c r="F305" s="40"/>
      <c r="G305" s="40"/>
      <c r="H305" s="40"/>
      <c r="I305" s="590"/>
      <c r="J305" s="152"/>
      <c r="K305" s="591"/>
      <c r="L305" s="137"/>
      <c r="M305" s="40"/>
      <c r="N305" s="40"/>
      <c r="O305" s="40"/>
      <c r="P305" s="40"/>
      <c r="Q305" s="40"/>
      <c r="R305" s="32"/>
    </row>
    <row r="306" spans="1:18">
      <c r="A306" s="40"/>
      <c r="B306" s="59"/>
      <c r="C306" s="135" t="s">
        <v>194</v>
      </c>
      <c r="D306" s="40"/>
      <c r="E306" s="40"/>
      <c r="F306" s="40"/>
      <c r="G306" s="40"/>
      <c r="H306" s="40"/>
      <c r="I306" s="590"/>
      <c r="J306" s="152"/>
      <c r="K306" s="591"/>
      <c r="L306" s="137"/>
      <c r="M306" s="40"/>
      <c r="N306" s="40"/>
      <c r="O306" s="40"/>
      <c r="P306" s="40"/>
      <c r="Q306" s="40"/>
      <c r="R306" s="32"/>
    </row>
    <row r="307" spans="1:18">
      <c r="A307" s="40"/>
      <c r="B307" s="59"/>
      <c r="C307" s="135" t="s">
        <v>218</v>
      </c>
      <c r="D307" s="40"/>
      <c r="E307" s="40"/>
      <c r="F307" s="40"/>
      <c r="G307" s="40"/>
      <c r="H307" s="40"/>
      <c r="I307" s="590"/>
      <c r="J307" s="152"/>
      <c r="K307" s="591"/>
      <c r="L307" s="137"/>
      <c r="M307" s="40"/>
      <c r="N307" s="40"/>
      <c r="O307" s="40"/>
      <c r="P307" s="40"/>
      <c r="Q307" s="40"/>
      <c r="R307" s="32"/>
    </row>
    <row r="308" spans="1:18">
      <c r="A308" s="40"/>
      <c r="B308" s="59"/>
      <c r="C308" s="135" t="s">
        <v>40</v>
      </c>
      <c r="D308" s="40"/>
      <c r="E308" s="40"/>
      <c r="F308" s="40"/>
      <c r="G308" s="40"/>
      <c r="H308" s="40"/>
      <c r="I308" s="590"/>
      <c r="J308" s="152"/>
      <c r="K308" s="591"/>
      <c r="L308" s="137"/>
      <c r="M308" s="40"/>
      <c r="N308" s="40"/>
      <c r="O308" s="40"/>
      <c r="P308" s="40"/>
      <c r="Q308" s="40"/>
      <c r="R308" s="32"/>
    </row>
    <row r="309" spans="1:18">
      <c r="A309" s="40"/>
      <c r="B309" s="59"/>
      <c r="C309" s="135" t="s">
        <v>49</v>
      </c>
      <c r="D309" s="40"/>
      <c r="E309" s="40"/>
      <c r="F309" s="40"/>
      <c r="G309" s="40"/>
      <c r="H309" s="40"/>
      <c r="I309" s="590"/>
      <c r="J309" s="152"/>
      <c r="K309" s="591"/>
      <c r="L309" s="137"/>
      <c r="M309" s="40"/>
      <c r="N309" s="40"/>
      <c r="O309" s="40"/>
      <c r="P309" s="40"/>
      <c r="Q309" s="40"/>
      <c r="R309" s="32"/>
    </row>
    <row r="310" spans="1:18">
      <c r="A310" s="40"/>
      <c r="B310" s="59"/>
      <c r="C310" s="135" t="s">
        <v>219</v>
      </c>
      <c r="D310" s="40"/>
      <c r="E310" s="40"/>
      <c r="F310" s="40"/>
      <c r="G310" s="40"/>
      <c r="H310" s="40"/>
      <c r="I310" s="590"/>
      <c r="J310" s="152"/>
      <c r="K310" s="591"/>
      <c r="L310" s="137"/>
      <c r="M310" s="40"/>
      <c r="N310" s="40"/>
      <c r="O310" s="40"/>
      <c r="P310" s="40"/>
      <c r="Q310" s="40"/>
      <c r="R310" s="32"/>
    </row>
    <row r="311" spans="1:18">
      <c r="A311" s="40"/>
      <c r="B311" s="59"/>
      <c r="C311" s="135" t="s">
        <v>220</v>
      </c>
      <c r="D311" s="40"/>
      <c r="E311" s="40"/>
      <c r="F311" s="40"/>
      <c r="G311" s="40"/>
      <c r="H311" s="40"/>
      <c r="I311" s="590"/>
      <c r="J311" s="152"/>
      <c r="K311" s="591"/>
      <c r="L311" s="137"/>
      <c r="M311" s="40"/>
      <c r="N311" s="40"/>
      <c r="O311" s="40"/>
      <c r="P311" s="40"/>
      <c r="Q311" s="40"/>
      <c r="R311" s="32"/>
    </row>
    <row r="312" spans="1:18">
      <c r="A312" s="40"/>
      <c r="B312" s="59"/>
      <c r="C312" s="135" t="s">
        <v>143</v>
      </c>
      <c r="D312" s="40"/>
      <c r="E312" s="40"/>
      <c r="F312" s="40"/>
      <c r="G312" s="40"/>
      <c r="H312" s="40"/>
      <c r="I312" s="590"/>
      <c r="J312" s="152"/>
      <c r="K312" s="591"/>
      <c r="L312" s="137"/>
      <c r="M312" s="40"/>
      <c r="N312" s="40"/>
      <c r="O312" s="40"/>
      <c r="P312" s="40"/>
      <c r="Q312" s="40"/>
      <c r="R312" s="32"/>
    </row>
    <row r="313" spans="1:18">
      <c r="A313" s="40"/>
      <c r="B313" s="59"/>
      <c r="C313" s="136" t="s">
        <v>221</v>
      </c>
      <c r="D313" s="40"/>
      <c r="E313" s="40"/>
      <c r="F313" s="40"/>
      <c r="G313" s="40"/>
      <c r="H313" s="40"/>
      <c r="I313" s="590"/>
      <c r="J313" s="152"/>
      <c r="K313" s="591"/>
      <c r="L313" s="137"/>
      <c r="M313" s="40"/>
      <c r="N313" s="40"/>
      <c r="O313" s="40"/>
      <c r="P313" s="40"/>
      <c r="Q313" s="40"/>
      <c r="R313" s="32"/>
    </row>
    <row r="314" spans="1:18">
      <c r="A314" s="40"/>
      <c r="B314" s="59"/>
      <c r="C314" s="72" t="s">
        <v>222</v>
      </c>
      <c r="D314" s="40"/>
      <c r="E314" s="40"/>
      <c r="F314" s="40"/>
      <c r="G314" s="40"/>
      <c r="H314" s="40"/>
      <c r="I314" s="72" t="s">
        <v>222</v>
      </c>
      <c r="J314" s="72" t="s">
        <v>223</v>
      </c>
      <c r="K314" s="72">
        <v>1.2</v>
      </c>
      <c r="L314" s="59">
        <v>0</v>
      </c>
      <c r="M314" s="40"/>
      <c r="N314" s="40"/>
      <c r="O314" s="40"/>
      <c r="P314" s="40"/>
      <c r="Q314" s="40"/>
      <c r="R314" s="32"/>
    </row>
    <row r="315" spans="1:18">
      <c r="A315" s="40"/>
      <c r="B315" s="59"/>
      <c r="C315" s="59" t="s">
        <v>48</v>
      </c>
      <c r="D315" s="40"/>
      <c r="E315" s="40"/>
      <c r="F315" s="40"/>
      <c r="G315" s="40"/>
      <c r="H315" s="40"/>
      <c r="I315" s="59"/>
      <c r="J315" s="59"/>
      <c r="K315" s="59"/>
      <c r="L315" s="59"/>
      <c r="M315" s="40"/>
      <c r="N315" s="40"/>
      <c r="O315" s="40"/>
      <c r="P315" s="40"/>
      <c r="Q315" s="40"/>
      <c r="R315" s="32"/>
    </row>
    <row r="316" spans="1:18">
      <c r="A316" s="40"/>
      <c r="B316" s="59"/>
      <c r="C316" s="59" t="s">
        <v>224</v>
      </c>
      <c r="D316" s="40"/>
      <c r="E316" s="40"/>
      <c r="F316" s="40"/>
      <c r="G316" s="40"/>
      <c r="H316" s="40"/>
      <c r="I316" s="59" t="s">
        <v>224</v>
      </c>
      <c r="J316" s="59">
        <v>10</v>
      </c>
      <c r="K316" s="59">
        <v>1</v>
      </c>
      <c r="L316" s="59">
        <v>0</v>
      </c>
      <c r="M316" s="40"/>
      <c r="N316" s="40"/>
      <c r="O316" s="40"/>
      <c r="P316" s="40"/>
      <c r="Q316" s="40"/>
      <c r="R316" s="32"/>
    </row>
    <row r="317" spans="1:18">
      <c r="A317" s="40"/>
      <c r="B317" s="59"/>
      <c r="C317" s="59" t="s">
        <v>225</v>
      </c>
      <c r="D317" s="40"/>
      <c r="E317" s="40"/>
      <c r="F317" s="40"/>
      <c r="G317" s="40"/>
      <c r="H317" s="40"/>
      <c r="I317" s="59" t="s">
        <v>225</v>
      </c>
      <c r="J317" s="59">
        <v>3</v>
      </c>
      <c r="K317" s="59">
        <v>1.2</v>
      </c>
      <c r="L317" s="59">
        <v>0</v>
      </c>
      <c r="M317" s="40"/>
      <c r="N317" s="40"/>
      <c r="O317" s="40"/>
      <c r="P317" s="40"/>
      <c r="Q317" s="40"/>
      <c r="R317" s="32"/>
    </row>
    <row r="318" spans="1:18">
      <c r="A318" s="40"/>
      <c r="B318" s="59"/>
      <c r="C318" s="72" t="s">
        <v>226</v>
      </c>
      <c r="D318" s="40"/>
      <c r="E318" s="40"/>
      <c r="F318" s="40"/>
      <c r="G318" s="40"/>
      <c r="H318" s="40"/>
      <c r="I318" s="72" t="s">
        <v>226</v>
      </c>
      <c r="J318" s="72">
        <v>5</v>
      </c>
      <c r="K318" s="72">
        <v>2.2</v>
      </c>
      <c r="L318" s="59">
        <v>0</v>
      </c>
      <c r="M318" s="40"/>
      <c r="N318" s="40"/>
      <c r="O318" s="40"/>
      <c r="P318" s="40"/>
      <c r="Q318" s="40"/>
      <c r="R318" s="32"/>
    </row>
    <row r="319" spans="1:18">
      <c r="A319" s="40"/>
      <c r="B319" s="59"/>
      <c r="C319" s="137" t="s">
        <v>227</v>
      </c>
      <c r="D319" s="40"/>
      <c r="E319" s="40"/>
      <c r="F319" s="40"/>
      <c r="G319" s="40"/>
      <c r="H319" s="40"/>
      <c r="I319" s="59"/>
      <c r="J319" s="59"/>
      <c r="K319" s="59"/>
      <c r="L319" s="59"/>
      <c r="M319" s="40"/>
      <c r="N319" s="40"/>
      <c r="O319" s="40"/>
      <c r="P319" s="40"/>
      <c r="Q319" s="40"/>
      <c r="R319" s="32"/>
    </row>
    <row r="320" spans="1:18">
      <c r="A320" s="40"/>
      <c r="B320" s="59"/>
      <c r="C320" s="137" t="s">
        <v>182</v>
      </c>
      <c r="D320" s="40"/>
      <c r="E320" s="40"/>
      <c r="F320" s="40"/>
      <c r="G320" s="40"/>
      <c r="H320" s="40"/>
      <c r="I320" s="59"/>
      <c r="J320" s="59"/>
      <c r="K320" s="59"/>
      <c r="L320" s="59"/>
      <c r="M320" s="40"/>
      <c r="N320" s="40"/>
      <c r="O320" s="40"/>
      <c r="P320" s="40"/>
      <c r="Q320" s="40"/>
      <c r="R320" s="32"/>
    </row>
    <row r="321" spans="1:18">
      <c r="A321" s="40"/>
      <c r="B321" s="59"/>
      <c r="C321" s="137" t="s">
        <v>143</v>
      </c>
      <c r="D321" s="40"/>
      <c r="E321" s="40"/>
      <c r="F321" s="40"/>
      <c r="G321" s="40"/>
      <c r="H321" s="40"/>
      <c r="I321" s="59"/>
      <c r="J321" s="59"/>
      <c r="K321" s="59"/>
      <c r="L321" s="59"/>
      <c r="M321" s="40"/>
      <c r="N321" s="40"/>
      <c r="O321" s="40"/>
      <c r="P321" s="40"/>
      <c r="Q321" s="40"/>
      <c r="R321" s="32"/>
    </row>
    <row r="322" spans="1:18">
      <c r="A322" s="40"/>
      <c r="B322" s="59"/>
      <c r="C322" s="72" t="s">
        <v>228</v>
      </c>
      <c r="D322" s="40"/>
      <c r="E322" s="40"/>
      <c r="F322" s="40"/>
      <c r="G322" s="40"/>
      <c r="H322" s="40"/>
      <c r="I322" s="59"/>
      <c r="J322" s="59"/>
      <c r="K322" s="59"/>
      <c r="L322" s="59"/>
      <c r="M322" s="40"/>
      <c r="N322" s="40"/>
      <c r="O322" s="40"/>
      <c r="P322" s="40"/>
      <c r="Q322" s="40"/>
      <c r="R322" s="32"/>
    </row>
    <row r="323" spans="1:18">
      <c r="A323" s="40"/>
      <c r="B323" s="59"/>
      <c r="C323" s="72" t="s">
        <v>110</v>
      </c>
      <c r="D323" s="40"/>
      <c r="E323" s="40"/>
      <c r="F323" s="40"/>
      <c r="G323" s="40"/>
      <c r="H323" s="40"/>
      <c r="I323" s="59"/>
      <c r="J323" s="59"/>
      <c r="K323" s="59"/>
      <c r="L323" s="59"/>
      <c r="M323" s="40"/>
      <c r="N323" s="40"/>
      <c r="O323" s="40"/>
      <c r="P323" s="40"/>
      <c r="Q323" s="40"/>
      <c r="R323" s="32"/>
    </row>
    <row r="324" spans="1:18">
      <c r="A324" s="40"/>
      <c r="B324" s="59"/>
      <c r="C324" s="72" t="s">
        <v>229</v>
      </c>
      <c r="D324" s="40"/>
      <c r="E324" s="40"/>
      <c r="F324" s="40"/>
      <c r="G324" s="40"/>
      <c r="H324" s="40"/>
      <c r="I324" s="72" t="s">
        <v>229</v>
      </c>
      <c r="J324" s="72" t="s">
        <v>131</v>
      </c>
      <c r="K324" s="59">
        <v>1.2</v>
      </c>
      <c r="L324" s="59">
        <v>0</v>
      </c>
      <c r="M324" s="40"/>
      <c r="N324" s="40"/>
      <c r="O324" s="40"/>
      <c r="P324" s="40"/>
      <c r="Q324" s="40"/>
      <c r="R324" s="32"/>
    </row>
    <row r="325" spans="1:18">
      <c r="A325" s="40"/>
      <c r="B325" s="59"/>
      <c r="C325" s="72" t="s">
        <v>230</v>
      </c>
      <c r="D325" s="40"/>
      <c r="E325" s="40"/>
      <c r="F325" s="40"/>
      <c r="G325" s="40"/>
      <c r="H325" s="40"/>
      <c r="I325" s="72" t="s">
        <v>230</v>
      </c>
      <c r="J325" s="72" t="s">
        <v>231</v>
      </c>
      <c r="K325" s="59">
        <v>1.56</v>
      </c>
      <c r="L325" s="59">
        <v>0</v>
      </c>
      <c r="M325" s="40"/>
      <c r="N325" s="40"/>
      <c r="O325" s="40"/>
      <c r="P325" s="40"/>
      <c r="Q325" s="40"/>
      <c r="R325" s="32"/>
    </row>
    <row r="326" spans="1:18">
      <c r="A326" s="40"/>
      <c r="B326" s="59"/>
      <c r="C326" s="72" t="s">
        <v>119</v>
      </c>
      <c r="D326" s="40"/>
      <c r="E326" s="40"/>
      <c r="F326" s="40"/>
      <c r="G326" s="40"/>
      <c r="H326" s="40"/>
      <c r="I326" s="59"/>
      <c r="J326" s="59"/>
      <c r="K326" s="59"/>
      <c r="L326" s="59"/>
      <c r="M326" s="40"/>
      <c r="N326" s="40"/>
      <c r="O326" s="40"/>
      <c r="P326" s="40"/>
      <c r="Q326" s="40"/>
      <c r="R326" s="32"/>
    </row>
    <row r="327" spans="1:18">
      <c r="A327" s="40"/>
      <c r="B327" s="59"/>
      <c r="C327" s="72" t="s">
        <v>112</v>
      </c>
      <c r="D327" s="40"/>
      <c r="E327" s="40"/>
      <c r="F327" s="40"/>
      <c r="G327" s="40"/>
      <c r="H327" s="40"/>
      <c r="I327" s="59"/>
      <c r="J327" s="59"/>
      <c r="K327" s="59"/>
      <c r="L327" s="59"/>
      <c r="M327" s="40"/>
      <c r="N327" s="40"/>
      <c r="O327" s="40"/>
      <c r="P327" s="40"/>
      <c r="Q327" s="40"/>
      <c r="R327" s="32"/>
    </row>
    <row r="328" spans="1:18">
      <c r="A328" s="40"/>
      <c r="B328" s="59"/>
      <c r="C328" s="72" t="s">
        <v>57</v>
      </c>
      <c r="D328" s="40"/>
      <c r="E328" s="40"/>
      <c r="F328" s="40"/>
      <c r="G328" s="40"/>
      <c r="H328" s="40"/>
      <c r="I328" s="59"/>
      <c r="J328" s="59"/>
      <c r="K328" s="59"/>
      <c r="L328" s="59"/>
      <c r="M328" s="40"/>
      <c r="N328" s="40"/>
      <c r="O328" s="40"/>
      <c r="P328" s="40"/>
      <c r="Q328" s="40"/>
      <c r="R328" s="32"/>
    </row>
    <row r="329" spans="1:18">
      <c r="A329" s="40"/>
      <c r="B329" s="59"/>
      <c r="C329" s="72" t="s">
        <v>118</v>
      </c>
      <c r="D329" s="40"/>
      <c r="E329" s="40"/>
      <c r="F329" s="40"/>
      <c r="G329" s="40"/>
      <c r="H329" s="40"/>
      <c r="I329" s="59"/>
      <c r="J329" s="59"/>
      <c r="K329" s="59"/>
      <c r="L329" s="59"/>
      <c r="M329" s="40"/>
      <c r="N329" s="40"/>
      <c r="O329" s="40"/>
      <c r="P329" s="40"/>
      <c r="Q329" s="40"/>
      <c r="R329" s="32"/>
    </row>
    <row r="330" spans="1:18">
      <c r="A330" s="40"/>
      <c r="B330" s="59"/>
      <c r="C330" s="72" t="s">
        <v>50</v>
      </c>
      <c r="D330" s="40"/>
      <c r="E330" s="40"/>
      <c r="F330" s="40"/>
      <c r="G330" s="40"/>
      <c r="H330" s="40"/>
      <c r="I330" s="59"/>
      <c r="J330" s="59"/>
      <c r="K330" s="59"/>
      <c r="L330" s="59"/>
      <c r="M330" s="40"/>
      <c r="N330" s="40"/>
      <c r="O330" s="40"/>
      <c r="P330" s="40"/>
      <c r="Q330" s="40"/>
      <c r="R330" s="32"/>
    </row>
    <row r="331" spans="1:18">
      <c r="A331" s="40"/>
      <c r="B331" s="59"/>
      <c r="C331" s="72" t="s">
        <v>232</v>
      </c>
      <c r="D331" s="40"/>
      <c r="E331" s="40"/>
      <c r="F331" s="40"/>
      <c r="G331" s="40"/>
      <c r="H331" s="40"/>
      <c r="I331" s="59"/>
      <c r="J331" s="59"/>
      <c r="K331" s="59"/>
      <c r="L331" s="59"/>
      <c r="M331" s="40"/>
      <c r="N331" s="40"/>
      <c r="O331" s="40"/>
      <c r="P331" s="40"/>
      <c r="Q331" s="40"/>
      <c r="R331" s="32"/>
    </row>
    <row r="332" spans="1:18">
      <c r="A332" s="40"/>
      <c r="B332" s="59"/>
      <c r="C332" s="72" t="s">
        <v>132</v>
      </c>
      <c r="D332" s="40"/>
      <c r="E332" s="40"/>
      <c r="F332" s="40"/>
      <c r="G332" s="40"/>
      <c r="H332" s="40"/>
      <c r="I332" s="59"/>
      <c r="J332" s="59"/>
      <c r="K332" s="59"/>
      <c r="L332" s="59"/>
      <c r="M332" s="40"/>
      <c r="N332" s="40"/>
      <c r="O332" s="40"/>
      <c r="P332" s="40"/>
      <c r="Q332" s="40"/>
      <c r="R332" s="32"/>
    </row>
    <row r="333" spans="1:18">
      <c r="A333" s="40"/>
      <c r="B333" s="59"/>
      <c r="C333" s="72" t="s">
        <v>233</v>
      </c>
      <c r="D333" s="40"/>
      <c r="E333" s="40"/>
      <c r="F333" s="40"/>
      <c r="G333" s="40"/>
      <c r="H333" s="40"/>
      <c r="I333" s="59"/>
      <c r="J333" s="59"/>
      <c r="K333" s="59"/>
      <c r="L333" s="59"/>
      <c r="M333" s="40"/>
      <c r="N333" s="40"/>
      <c r="O333" s="40"/>
      <c r="P333" s="40"/>
      <c r="Q333" s="40"/>
      <c r="R333" s="32"/>
    </row>
    <row r="334" spans="1:18">
      <c r="A334" s="40"/>
      <c r="B334" s="59"/>
      <c r="C334" s="72" t="s">
        <v>234</v>
      </c>
      <c r="D334" s="40"/>
      <c r="E334" s="40"/>
      <c r="F334" s="40"/>
      <c r="G334" s="40"/>
      <c r="H334" s="40"/>
      <c r="I334" s="59"/>
      <c r="J334" s="59"/>
      <c r="K334" s="59"/>
      <c r="L334" s="59"/>
      <c r="M334" s="40"/>
      <c r="N334" s="40"/>
      <c r="O334" s="40"/>
      <c r="P334" s="40"/>
      <c r="Q334" s="40"/>
      <c r="R334" s="32"/>
    </row>
    <row r="335" spans="1:18">
      <c r="A335" s="40"/>
      <c r="B335" s="59"/>
      <c r="C335" s="72" t="s">
        <v>235</v>
      </c>
      <c r="D335" s="40"/>
      <c r="E335" s="40"/>
      <c r="F335" s="40"/>
      <c r="G335" s="40"/>
      <c r="H335" s="40"/>
      <c r="I335" s="59"/>
      <c r="J335" s="59"/>
      <c r="K335" s="59"/>
      <c r="L335" s="59"/>
      <c r="M335" s="40"/>
      <c r="N335" s="40"/>
      <c r="O335" s="40"/>
      <c r="P335" s="40"/>
      <c r="Q335" s="40"/>
      <c r="R335" s="32"/>
    </row>
    <row r="336" spans="1:18">
      <c r="A336" s="40"/>
      <c r="B336" s="59"/>
      <c r="C336" s="59" t="s">
        <v>52</v>
      </c>
      <c r="D336" s="40"/>
      <c r="E336" s="40"/>
      <c r="F336" s="40"/>
      <c r="G336" s="40"/>
      <c r="H336" s="40"/>
      <c r="I336" s="59" t="s">
        <v>52</v>
      </c>
      <c r="J336" s="72" t="s">
        <v>236</v>
      </c>
      <c r="K336" s="59">
        <v>0.36</v>
      </c>
      <c r="L336" s="59">
        <v>0</v>
      </c>
      <c r="M336" s="40"/>
      <c r="N336" s="40"/>
      <c r="O336" s="40"/>
      <c r="P336" s="40"/>
      <c r="Q336" s="40"/>
      <c r="R336" s="32"/>
    </row>
    <row r="337" spans="1:18">
      <c r="A337" s="40"/>
      <c r="B337" s="59"/>
      <c r="C337" s="72" t="s">
        <v>237</v>
      </c>
      <c r="D337" s="40"/>
      <c r="E337" s="40"/>
      <c r="F337" s="40"/>
      <c r="G337" s="40"/>
      <c r="H337" s="40"/>
      <c r="I337" s="59"/>
      <c r="J337" s="59"/>
      <c r="K337" s="59"/>
      <c r="L337" s="59"/>
      <c r="M337" s="40"/>
      <c r="N337" s="40"/>
      <c r="O337" s="40"/>
      <c r="P337" s="40"/>
      <c r="Q337" s="40"/>
      <c r="R337" s="32"/>
    </row>
    <row r="338" spans="1:18">
      <c r="A338" s="40"/>
      <c r="B338" s="59"/>
      <c r="C338" s="72" t="s">
        <v>86</v>
      </c>
      <c r="D338" s="40"/>
      <c r="E338" s="40"/>
      <c r="F338" s="40"/>
      <c r="G338" s="40"/>
      <c r="H338" s="40"/>
      <c r="I338" s="59"/>
      <c r="J338" s="59"/>
      <c r="K338" s="59"/>
      <c r="L338" s="59"/>
      <c r="M338" s="40"/>
      <c r="N338" s="40"/>
      <c r="O338" s="40"/>
      <c r="P338" s="40"/>
      <c r="Q338" s="40"/>
      <c r="R338" s="32"/>
    </row>
    <row r="339" spans="1:18">
      <c r="A339" s="40"/>
      <c r="B339" s="59"/>
      <c r="C339" s="72" t="s">
        <v>56</v>
      </c>
      <c r="D339" s="40"/>
      <c r="E339" s="40"/>
      <c r="F339" s="40"/>
      <c r="G339" s="40"/>
      <c r="H339" s="40"/>
      <c r="I339" s="59"/>
      <c r="J339" s="59"/>
      <c r="K339" s="59"/>
      <c r="L339" s="59"/>
      <c r="M339" s="40"/>
      <c r="N339" s="40"/>
      <c r="O339" s="40"/>
      <c r="P339" s="40"/>
      <c r="Q339" s="40"/>
      <c r="R339" s="32"/>
    </row>
    <row r="340" spans="1:18">
      <c r="A340" s="40"/>
      <c r="B340" s="59"/>
      <c r="C340" s="72" t="s">
        <v>44</v>
      </c>
      <c r="D340" s="40"/>
      <c r="E340" s="40"/>
      <c r="F340" s="40"/>
      <c r="G340" s="40"/>
      <c r="H340" s="40"/>
      <c r="I340" s="59"/>
      <c r="J340" s="59"/>
      <c r="K340" s="59"/>
      <c r="L340" s="59"/>
      <c r="M340" s="40"/>
      <c r="N340" s="40"/>
      <c r="O340" s="40"/>
      <c r="P340" s="40"/>
      <c r="Q340" s="40"/>
      <c r="R340" s="32"/>
    </row>
    <row r="341" spans="1:18">
      <c r="A341" s="40"/>
      <c r="B341" s="59"/>
      <c r="C341" s="72" t="s">
        <v>51</v>
      </c>
      <c r="D341" s="40"/>
      <c r="E341" s="40"/>
      <c r="F341" s="40"/>
      <c r="G341" s="40"/>
      <c r="H341" s="40"/>
      <c r="I341" s="59"/>
      <c r="J341" s="59"/>
      <c r="K341" s="59"/>
      <c r="L341" s="59"/>
      <c r="M341" s="40"/>
      <c r="N341" s="40"/>
      <c r="O341" s="40"/>
      <c r="P341" s="40"/>
      <c r="Q341" s="40"/>
      <c r="R341" s="32"/>
    </row>
    <row r="342" spans="1:18">
      <c r="A342" s="40"/>
      <c r="B342" s="59"/>
      <c r="C342" s="72" t="s">
        <v>98</v>
      </c>
      <c r="D342" s="40"/>
      <c r="E342" s="40"/>
      <c r="F342" s="40"/>
      <c r="G342" s="40"/>
      <c r="H342" s="40"/>
      <c r="I342" s="59"/>
      <c r="J342" s="59"/>
      <c r="K342" s="59"/>
      <c r="L342" s="59"/>
      <c r="M342" s="40"/>
      <c r="N342" s="40"/>
      <c r="O342" s="40"/>
      <c r="P342" s="40"/>
      <c r="Q342" s="40"/>
      <c r="R342" s="32"/>
    </row>
    <row r="343" spans="1:18">
      <c r="A343" s="40"/>
      <c r="B343" s="59"/>
      <c r="C343" s="72" t="s">
        <v>47</v>
      </c>
      <c r="D343" s="40"/>
      <c r="E343" s="40"/>
      <c r="F343" s="40"/>
      <c r="G343" s="40"/>
      <c r="H343" s="40"/>
      <c r="I343" s="59"/>
      <c r="J343" s="59"/>
      <c r="K343" s="59"/>
      <c r="L343" s="59"/>
      <c r="M343" s="40"/>
      <c r="N343" s="40"/>
      <c r="O343" s="40"/>
      <c r="P343" s="40"/>
      <c r="Q343" s="40"/>
      <c r="R343" s="32"/>
    </row>
    <row r="344" spans="1:18">
      <c r="A344" s="40"/>
      <c r="B344" s="59"/>
      <c r="C344" s="72" t="s">
        <v>43</v>
      </c>
      <c r="D344" s="40"/>
      <c r="E344" s="40"/>
      <c r="F344" s="40"/>
      <c r="G344" s="40"/>
      <c r="H344" s="40"/>
      <c r="I344" s="59"/>
      <c r="J344" s="59"/>
      <c r="K344" s="59"/>
      <c r="L344" s="59"/>
      <c r="M344" s="40"/>
      <c r="N344" s="40"/>
      <c r="O344" s="40"/>
      <c r="P344" s="40"/>
      <c r="Q344" s="40"/>
      <c r="R344" s="32"/>
    </row>
    <row r="345" spans="1:18">
      <c r="A345" s="40"/>
      <c r="B345" s="59"/>
      <c r="C345" s="72" t="s">
        <v>42</v>
      </c>
      <c r="D345" s="40"/>
      <c r="E345" s="40"/>
      <c r="F345" s="40"/>
      <c r="G345" s="40"/>
      <c r="H345" s="40"/>
      <c r="I345" s="59"/>
      <c r="J345" s="59"/>
      <c r="K345" s="59"/>
      <c r="L345" s="59"/>
      <c r="M345" s="40"/>
      <c r="N345" s="40"/>
      <c r="O345" s="40"/>
      <c r="P345" s="40"/>
      <c r="Q345" s="40"/>
      <c r="R345" s="32"/>
    </row>
    <row r="346" spans="1:18">
      <c r="A346" s="40"/>
      <c r="B346" s="59"/>
      <c r="C346" s="72" t="s">
        <v>238</v>
      </c>
      <c r="D346" s="40"/>
      <c r="E346" s="40"/>
      <c r="F346" s="40"/>
      <c r="G346" s="40"/>
      <c r="H346" s="40"/>
      <c r="I346" s="59"/>
      <c r="J346" s="59"/>
      <c r="K346" s="59"/>
      <c r="L346" s="59"/>
      <c r="M346" s="40"/>
      <c r="N346" s="40"/>
      <c r="O346" s="40"/>
      <c r="P346" s="40"/>
      <c r="Q346" s="40"/>
      <c r="R346" s="32"/>
    </row>
    <row r="347" spans="1:18">
      <c r="A347" s="40"/>
      <c r="B347" s="59"/>
      <c r="C347" s="72" t="s">
        <v>48</v>
      </c>
      <c r="D347" s="40"/>
      <c r="E347" s="40"/>
      <c r="F347" s="40"/>
      <c r="G347" s="40"/>
      <c r="H347" s="40"/>
      <c r="I347" s="59"/>
      <c r="J347" s="59"/>
      <c r="K347" s="59"/>
      <c r="L347" s="59"/>
      <c r="M347" s="40"/>
      <c r="N347" s="40"/>
      <c r="O347" s="40"/>
      <c r="P347" s="40"/>
      <c r="Q347" s="40"/>
      <c r="R347" s="32"/>
    </row>
    <row r="348" spans="1:18">
      <c r="A348" s="40"/>
      <c r="B348" s="59"/>
      <c r="C348" s="72" t="s">
        <v>51</v>
      </c>
      <c r="D348" s="40"/>
      <c r="E348" s="40"/>
      <c r="F348" s="40"/>
      <c r="G348" s="40"/>
      <c r="H348" s="40"/>
      <c r="I348" s="59"/>
      <c r="J348" s="59"/>
      <c r="K348" s="59"/>
      <c r="L348" s="59"/>
      <c r="M348" s="40"/>
      <c r="N348" s="40"/>
      <c r="O348" s="40"/>
      <c r="P348" s="40"/>
      <c r="Q348" s="40"/>
      <c r="R348" s="32"/>
    </row>
    <row r="349" spans="1:18">
      <c r="A349" s="40"/>
      <c r="B349" s="59"/>
      <c r="C349" s="72" t="s">
        <v>93</v>
      </c>
      <c r="D349" s="40"/>
      <c r="E349" s="40"/>
      <c r="F349" s="40"/>
      <c r="G349" s="40"/>
      <c r="H349" s="40"/>
      <c r="I349" s="59"/>
      <c r="J349" s="59"/>
      <c r="K349" s="59"/>
      <c r="L349" s="59"/>
      <c r="M349" s="40"/>
      <c r="N349" s="40"/>
      <c r="O349" s="40"/>
      <c r="P349" s="40"/>
      <c r="Q349" s="40"/>
      <c r="R349" s="32"/>
    </row>
    <row r="350" spans="1:18">
      <c r="A350" s="40"/>
      <c r="B350" s="59"/>
      <c r="C350" s="72" t="s">
        <v>90</v>
      </c>
      <c r="D350" s="40"/>
      <c r="E350" s="40"/>
      <c r="F350" s="40"/>
      <c r="G350" s="40"/>
      <c r="H350" s="40"/>
      <c r="I350" s="59" t="s">
        <v>90</v>
      </c>
      <c r="J350" s="56" t="s">
        <v>239</v>
      </c>
      <c r="K350" s="59">
        <v>2.19</v>
      </c>
      <c r="L350" s="59">
        <v>0</v>
      </c>
      <c r="M350" s="40"/>
      <c r="N350" s="40"/>
      <c r="O350" s="40"/>
      <c r="P350" s="40"/>
      <c r="Q350" s="40"/>
      <c r="R350" s="32"/>
    </row>
    <row r="351" spans="1:18">
      <c r="A351" s="40"/>
      <c r="B351" s="59"/>
      <c r="C351" s="59" t="s">
        <v>93</v>
      </c>
      <c r="D351" s="40"/>
      <c r="E351" s="40"/>
      <c r="F351" s="40"/>
      <c r="G351" s="40"/>
      <c r="H351" s="40"/>
      <c r="I351" s="142"/>
      <c r="J351" s="142"/>
      <c r="K351" s="142"/>
      <c r="L351" s="142"/>
      <c r="M351" s="40"/>
      <c r="N351" s="40"/>
      <c r="O351" s="40"/>
      <c r="P351" s="40"/>
      <c r="Q351" s="40"/>
      <c r="R351" s="32"/>
    </row>
    <row r="352" spans="1:18">
      <c r="A352" s="40"/>
      <c r="B352" s="59"/>
      <c r="C352" s="59" t="s">
        <v>90</v>
      </c>
      <c r="D352" s="40"/>
      <c r="E352" s="40"/>
      <c r="F352" s="40"/>
      <c r="G352" s="40"/>
      <c r="H352" s="40"/>
      <c r="I352" s="142"/>
      <c r="J352" s="142"/>
      <c r="K352" s="142"/>
      <c r="L352" s="142"/>
      <c r="M352" s="40"/>
      <c r="N352" s="40"/>
      <c r="O352" s="40"/>
      <c r="P352" s="40"/>
      <c r="Q352" s="40"/>
      <c r="R352" s="32"/>
    </row>
    <row r="353" spans="1:18">
      <c r="A353" s="40"/>
      <c r="B353" s="59"/>
      <c r="C353" s="59" t="s">
        <v>88</v>
      </c>
      <c r="D353" s="40"/>
      <c r="E353" s="40"/>
      <c r="F353" s="40"/>
      <c r="G353" s="40"/>
      <c r="H353" s="40"/>
      <c r="I353" s="142"/>
      <c r="J353" s="142"/>
      <c r="K353" s="142"/>
      <c r="L353" s="142"/>
      <c r="M353" s="40"/>
      <c r="N353" s="40"/>
      <c r="O353" s="40"/>
      <c r="P353" s="40"/>
      <c r="Q353" s="40"/>
      <c r="R353" s="32"/>
    </row>
    <row r="354" spans="1:18">
      <c r="A354" s="40"/>
      <c r="B354" s="59"/>
      <c r="C354" s="59" t="s">
        <v>51</v>
      </c>
      <c r="D354" s="40"/>
      <c r="E354" s="40"/>
      <c r="F354" s="40"/>
      <c r="G354" s="40"/>
      <c r="H354" s="40"/>
      <c r="I354" s="142"/>
      <c r="J354" s="142"/>
      <c r="K354" s="142"/>
      <c r="L354" s="142"/>
      <c r="M354" s="40"/>
      <c r="N354" s="40"/>
      <c r="O354" s="40"/>
      <c r="P354" s="40"/>
      <c r="Q354" s="40"/>
      <c r="R354" s="32"/>
    </row>
    <row r="355" spans="1:18">
      <c r="A355" s="40"/>
      <c r="B355" s="59"/>
      <c r="C355" s="59" t="s">
        <v>98</v>
      </c>
      <c r="D355" s="40"/>
      <c r="E355" s="40"/>
      <c r="F355" s="40"/>
      <c r="G355" s="40"/>
      <c r="H355" s="40"/>
      <c r="I355" s="142"/>
      <c r="J355" s="142"/>
      <c r="K355" s="142"/>
      <c r="L355" s="142"/>
      <c r="M355" s="40"/>
      <c r="N355" s="40"/>
      <c r="O355" s="40"/>
      <c r="P355" s="40"/>
      <c r="Q355" s="40"/>
      <c r="R355" s="32"/>
    </row>
    <row r="356" spans="1:18">
      <c r="A356" s="40"/>
      <c r="B356" s="59"/>
      <c r="C356" s="59" t="s">
        <v>54</v>
      </c>
      <c r="D356" s="40"/>
      <c r="E356" s="40"/>
      <c r="F356" s="40"/>
      <c r="G356" s="40"/>
      <c r="H356" s="40"/>
      <c r="I356" s="142"/>
      <c r="J356" s="142"/>
      <c r="K356" s="142"/>
      <c r="L356" s="142"/>
      <c r="M356" s="40"/>
      <c r="N356" s="40"/>
      <c r="O356" s="40"/>
      <c r="P356" s="40"/>
      <c r="Q356" s="40"/>
      <c r="R356" s="32"/>
    </row>
    <row r="357" spans="1:18">
      <c r="A357" s="40"/>
      <c r="B357" s="59"/>
      <c r="C357" s="59" t="s">
        <v>150</v>
      </c>
      <c r="D357" s="40"/>
      <c r="E357" s="40"/>
      <c r="F357" s="40"/>
      <c r="G357" s="40"/>
      <c r="H357" s="40"/>
      <c r="I357" s="142"/>
      <c r="J357" s="142"/>
      <c r="K357" s="142"/>
      <c r="L357" s="142"/>
      <c r="M357" s="40"/>
      <c r="N357" s="40"/>
      <c r="O357" s="40"/>
      <c r="P357" s="40"/>
      <c r="Q357" s="40"/>
      <c r="R357" s="32"/>
    </row>
    <row r="358" spans="1:18">
      <c r="A358" s="40"/>
      <c r="B358" s="59"/>
      <c r="C358" s="59" t="s">
        <v>41</v>
      </c>
      <c r="D358" s="40"/>
      <c r="E358" s="40"/>
      <c r="F358" s="40"/>
      <c r="G358" s="40"/>
      <c r="H358" s="40"/>
      <c r="I358" s="142"/>
      <c r="J358" s="142"/>
      <c r="K358" s="142"/>
      <c r="L358" s="142"/>
      <c r="M358" s="40"/>
      <c r="N358" s="40"/>
      <c r="O358" s="40"/>
      <c r="P358" s="40"/>
      <c r="Q358" s="40"/>
      <c r="R358" s="32"/>
    </row>
    <row r="359" spans="1:18">
      <c r="A359" s="40"/>
      <c r="B359" s="59"/>
      <c r="C359" s="59" t="s">
        <v>86</v>
      </c>
      <c r="D359" s="40"/>
      <c r="E359" s="40"/>
      <c r="F359" s="40"/>
      <c r="G359" s="40"/>
      <c r="H359" s="40"/>
      <c r="I359" s="142"/>
      <c r="J359" s="142"/>
      <c r="K359" s="142"/>
      <c r="L359" s="142"/>
      <c r="M359" s="40"/>
      <c r="N359" s="40"/>
      <c r="O359" s="40"/>
      <c r="P359" s="40"/>
      <c r="Q359" s="40"/>
      <c r="R359" s="32"/>
    </row>
    <row r="360" spans="1:18">
      <c r="A360" s="40"/>
      <c r="B360" s="59"/>
      <c r="C360" s="590" t="s">
        <v>240</v>
      </c>
      <c r="D360" s="40"/>
      <c r="E360" s="40"/>
      <c r="F360" s="40"/>
      <c r="G360" s="40"/>
      <c r="H360" s="40"/>
      <c r="I360" s="41" t="s">
        <v>240</v>
      </c>
      <c r="J360" s="60" t="s">
        <v>241</v>
      </c>
      <c r="K360" s="41">
        <v>1</v>
      </c>
      <c r="L360" s="41">
        <v>0</v>
      </c>
      <c r="M360" s="40"/>
      <c r="N360" s="40"/>
      <c r="O360" s="40"/>
      <c r="P360" s="40"/>
      <c r="Q360" s="40"/>
      <c r="R360" s="32"/>
    </row>
    <row r="361" spans="1:18">
      <c r="A361" s="40"/>
      <c r="B361" s="59"/>
      <c r="C361" s="136" t="s">
        <v>40</v>
      </c>
      <c r="D361" s="40"/>
      <c r="E361" s="40"/>
      <c r="F361" s="40"/>
      <c r="G361" s="40"/>
      <c r="H361" s="40"/>
      <c r="I361" s="590"/>
      <c r="J361" s="152"/>
      <c r="K361" s="591"/>
      <c r="L361" s="137"/>
      <c r="M361" s="40"/>
      <c r="N361" s="40"/>
      <c r="O361" s="40"/>
      <c r="P361" s="40"/>
      <c r="Q361" s="40"/>
      <c r="R361" s="32"/>
    </row>
    <row r="362" spans="1:18">
      <c r="A362" s="40"/>
      <c r="B362" s="59"/>
      <c r="C362" s="136" t="s">
        <v>194</v>
      </c>
      <c r="D362" s="40"/>
      <c r="E362" s="40"/>
      <c r="F362" s="40"/>
      <c r="G362" s="40"/>
      <c r="H362" s="40"/>
      <c r="I362" s="590"/>
      <c r="J362" s="152"/>
      <c r="K362" s="591"/>
      <c r="L362" s="137"/>
      <c r="M362" s="40"/>
      <c r="N362" s="40"/>
      <c r="O362" s="40"/>
      <c r="P362" s="40"/>
      <c r="Q362" s="40"/>
      <c r="R362" s="32"/>
    </row>
    <row r="363" spans="1:18">
      <c r="A363" s="40"/>
      <c r="B363" s="59"/>
      <c r="C363" s="136" t="s">
        <v>42</v>
      </c>
      <c r="D363" s="40"/>
      <c r="E363" s="40"/>
      <c r="F363" s="40"/>
      <c r="G363" s="40"/>
      <c r="H363" s="40"/>
      <c r="I363" s="590"/>
      <c r="J363" s="152"/>
      <c r="K363" s="591"/>
      <c r="L363" s="137"/>
      <c r="M363" s="40"/>
      <c r="N363" s="40"/>
      <c r="O363" s="40"/>
      <c r="P363" s="40"/>
      <c r="Q363" s="40"/>
      <c r="R363" s="32"/>
    </row>
    <row r="364" spans="1:18">
      <c r="A364" s="40"/>
      <c r="B364" s="59"/>
      <c r="C364" s="136" t="s">
        <v>242</v>
      </c>
      <c r="D364" s="40"/>
      <c r="E364" s="40"/>
      <c r="F364" s="40"/>
      <c r="G364" s="40"/>
      <c r="H364" s="40"/>
      <c r="I364" s="590"/>
      <c r="J364" s="152"/>
      <c r="K364" s="591"/>
      <c r="L364" s="137"/>
      <c r="M364" s="40"/>
      <c r="N364" s="40"/>
      <c r="O364" s="40"/>
      <c r="P364" s="40"/>
      <c r="Q364" s="40"/>
      <c r="R364" s="32"/>
    </row>
    <row r="365" spans="1:18">
      <c r="A365" s="40"/>
      <c r="B365" s="59"/>
      <c r="C365" s="136" t="s">
        <v>243</v>
      </c>
      <c r="D365" s="40"/>
      <c r="E365" s="40"/>
      <c r="F365" s="40"/>
      <c r="G365" s="40"/>
      <c r="H365" s="40"/>
      <c r="I365" s="590"/>
      <c r="J365" s="152"/>
      <c r="K365" s="591"/>
      <c r="L365" s="137"/>
      <c r="M365" s="40"/>
      <c r="N365" s="40"/>
      <c r="O365" s="40"/>
      <c r="P365" s="40"/>
      <c r="Q365" s="40"/>
      <c r="R365" s="32"/>
    </row>
    <row r="366" spans="1:18">
      <c r="A366" s="40"/>
      <c r="B366" s="59"/>
      <c r="C366" s="136" t="s">
        <v>50</v>
      </c>
      <c r="D366" s="40"/>
      <c r="E366" s="40"/>
      <c r="F366" s="40"/>
      <c r="G366" s="40"/>
      <c r="H366" s="40"/>
      <c r="I366" s="590"/>
      <c r="J366" s="152"/>
      <c r="K366" s="591"/>
      <c r="L366" s="137"/>
      <c r="M366" s="40"/>
      <c r="N366" s="40"/>
      <c r="O366" s="40"/>
      <c r="P366" s="40"/>
      <c r="Q366" s="40"/>
      <c r="R366" s="32"/>
    </row>
    <row r="367" spans="1:18">
      <c r="A367" s="40"/>
      <c r="B367" s="59"/>
      <c r="C367" s="136" t="s">
        <v>244</v>
      </c>
      <c r="D367" s="40"/>
      <c r="E367" s="40"/>
      <c r="F367" s="40"/>
      <c r="G367" s="40"/>
      <c r="H367" s="40"/>
      <c r="I367" s="590"/>
      <c r="J367" s="152"/>
      <c r="K367" s="591"/>
      <c r="L367" s="137"/>
      <c r="M367" s="40"/>
      <c r="N367" s="40"/>
      <c r="O367" s="40"/>
      <c r="P367" s="40"/>
      <c r="Q367" s="40"/>
      <c r="R367" s="32"/>
    </row>
    <row r="368" spans="1:18">
      <c r="A368" s="40"/>
      <c r="B368" s="59"/>
      <c r="C368" s="136" t="s">
        <v>44</v>
      </c>
      <c r="D368" s="40"/>
      <c r="E368" s="40"/>
      <c r="F368" s="40"/>
      <c r="G368" s="40"/>
      <c r="H368" s="40"/>
      <c r="I368" s="590"/>
      <c r="J368" s="152"/>
      <c r="K368" s="591"/>
      <c r="L368" s="137"/>
      <c r="M368" s="40"/>
      <c r="N368" s="40"/>
      <c r="O368" s="40"/>
      <c r="P368" s="40"/>
      <c r="Q368" s="40"/>
      <c r="R368" s="32"/>
    </row>
    <row r="369" spans="1:18">
      <c r="A369" s="40"/>
      <c r="B369" s="59"/>
      <c r="C369" s="136" t="s">
        <v>245</v>
      </c>
      <c r="D369" s="40"/>
      <c r="E369" s="40"/>
      <c r="F369" s="40"/>
      <c r="G369" s="40"/>
      <c r="H369" s="40"/>
      <c r="I369" s="590"/>
      <c r="J369" s="152"/>
      <c r="K369" s="591"/>
      <c r="L369" s="137"/>
      <c r="M369" s="40"/>
      <c r="N369" s="40"/>
      <c r="O369" s="40"/>
      <c r="P369" s="40"/>
      <c r="Q369" s="40"/>
      <c r="R369" s="32"/>
    </row>
    <row r="370" spans="1:18">
      <c r="A370" s="40"/>
      <c r="B370" s="59"/>
      <c r="C370" s="136" t="s">
        <v>246</v>
      </c>
      <c r="D370" s="40"/>
      <c r="E370" s="40"/>
      <c r="F370" s="40"/>
      <c r="G370" s="40"/>
      <c r="H370" s="40"/>
      <c r="I370" s="590"/>
      <c r="J370" s="152"/>
      <c r="K370" s="591"/>
      <c r="L370" s="137"/>
      <c r="M370" s="40"/>
      <c r="N370" s="40"/>
      <c r="O370" s="40"/>
      <c r="P370" s="40"/>
      <c r="Q370" s="40"/>
      <c r="R370" s="32"/>
    </row>
    <row r="371" spans="1:18">
      <c r="A371" s="40"/>
      <c r="B371" s="59"/>
      <c r="C371" s="136" t="s">
        <v>67</v>
      </c>
      <c r="D371" s="40"/>
      <c r="E371" s="40"/>
      <c r="F371" s="40"/>
      <c r="G371" s="40"/>
      <c r="H371" s="40"/>
      <c r="I371" s="590"/>
      <c r="J371" s="152"/>
      <c r="K371" s="591"/>
      <c r="L371" s="137"/>
      <c r="M371" s="40"/>
      <c r="N371" s="40"/>
      <c r="O371" s="40"/>
      <c r="P371" s="40"/>
      <c r="Q371" s="40"/>
      <c r="R371" s="32"/>
    </row>
    <row r="372" spans="1:18">
      <c r="A372" s="40"/>
      <c r="B372" s="59"/>
      <c r="C372" s="590" t="s">
        <v>149</v>
      </c>
      <c r="D372" s="40"/>
      <c r="E372" s="40"/>
      <c r="F372" s="40"/>
      <c r="G372" s="40"/>
      <c r="H372" s="40"/>
      <c r="I372" s="590" t="s">
        <v>149</v>
      </c>
      <c r="J372" s="152" t="s">
        <v>247</v>
      </c>
      <c r="K372" s="591">
        <v>0.74</v>
      </c>
      <c r="L372" s="137"/>
      <c r="M372" s="40"/>
      <c r="N372" s="40"/>
      <c r="O372" s="40"/>
      <c r="P372" s="40"/>
      <c r="Q372" s="40"/>
      <c r="R372" s="32"/>
    </row>
    <row r="373" spans="1:18">
      <c r="A373" s="40"/>
      <c r="B373" s="59"/>
      <c r="C373" s="590" t="s">
        <v>46</v>
      </c>
      <c r="D373" s="40"/>
      <c r="E373" s="40"/>
      <c r="F373" s="40"/>
      <c r="G373" s="40"/>
      <c r="H373" s="40"/>
      <c r="I373" s="590" t="s">
        <v>46</v>
      </c>
      <c r="J373" s="152"/>
      <c r="K373" s="591"/>
      <c r="L373" s="137"/>
      <c r="M373" s="40"/>
      <c r="N373" s="40"/>
      <c r="O373" s="40"/>
      <c r="P373" s="40"/>
      <c r="Q373" s="40"/>
      <c r="R373" s="32"/>
    </row>
    <row r="374" spans="1:18">
      <c r="A374" s="40"/>
      <c r="B374" s="59"/>
      <c r="C374" s="590" t="s">
        <v>43</v>
      </c>
      <c r="D374" s="40"/>
      <c r="E374" s="40"/>
      <c r="F374" s="40"/>
      <c r="G374" s="40"/>
      <c r="H374" s="40"/>
      <c r="I374" s="590" t="s">
        <v>43</v>
      </c>
      <c r="J374" s="152"/>
      <c r="K374" s="591"/>
      <c r="L374" s="137"/>
      <c r="M374" s="40"/>
      <c r="N374" s="40"/>
      <c r="O374" s="40"/>
      <c r="P374" s="40"/>
      <c r="Q374" s="40"/>
      <c r="R374" s="32"/>
    </row>
    <row r="375" spans="1:18">
      <c r="A375" s="40"/>
      <c r="B375" s="59"/>
      <c r="C375" s="590" t="s">
        <v>84</v>
      </c>
      <c r="D375" s="40"/>
      <c r="E375" s="40"/>
      <c r="F375" s="40"/>
      <c r="G375" s="40"/>
      <c r="H375" s="40"/>
      <c r="I375" s="590" t="s">
        <v>84</v>
      </c>
      <c r="J375" s="152"/>
      <c r="K375" s="591"/>
      <c r="L375" s="137"/>
      <c r="M375" s="40"/>
      <c r="N375" s="40"/>
      <c r="O375" s="40"/>
      <c r="P375" s="40"/>
      <c r="Q375" s="40"/>
      <c r="R375" s="32"/>
    </row>
    <row r="376" spans="1:18">
      <c r="A376" s="40"/>
      <c r="B376" s="59"/>
      <c r="C376" s="590" t="s">
        <v>169</v>
      </c>
      <c r="D376" s="40"/>
      <c r="E376" s="40"/>
      <c r="F376" s="40"/>
      <c r="G376" s="40"/>
      <c r="H376" s="40"/>
      <c r="I376" s="590" t="s">
        <v>169</v>
      </c>
      <c r="J376" s="152">
        <v>3.5</v>
      </c>
      <c r="K376" s="591">
        <v>1.03</v>
      </c>
      <c r="L376" s="137"/>
      <c r="M376" s="40"/>
      <c r="N376" s="40"/>
      <c r="O376" s="40"/>
      <c r="P376" s="40"/>
      <c r="Q376" s="40"/>
      <c r="R376" s="32"/>
    </row>
    <row r="377" spans="1:18">
      <c r="A377" s="40"/>
      <c r="B377" s="59"/>
      <c r="C377" s="590" t="s">
        <v>248</v>
      </c>
      <c r="D377" s="40"/>
      <c r="E377" s="40"/>
      <c r="F377" s="40"/>
      <c r="G377" s="40"/>
      <c r="H377" s="40"/>
      <c r="I377" s="590" t="s">
        <v>248</v>
      </c>
      <c r="J377" s="152"/>
      <c r="K377" s="591"/>
      <c r="L377" s="137"/>
      <c r="M377" s="40"/>
      <c r="N377" s="40"/>
      <c r="O377" s="40"/>
      <c r="P377" s="40"/>
      <c r="Q377" s="40"/>
      <c r="R377" s="32"/>
    </row>
    <row r="378" spans="1:18">
      <c r="A378" s="40"/>
      <c r="B378" s="59"/>
      <c r="C378" s="590" t="s">
        <v>49</v>
      </c>
      <c r="D378" s="40"/>
      <c r="E378" s="40"/>
      <c r="F378" s="40"/>
      <c r="G378" s="40"/>
      <c r="H378" s="40"/>
      <c r="I378" s="590" t="s">
        <v>49</v>
      </c>
      <c r="J378" s="152"/>
      <c r="K378" s="591"/>
      <c r="L378" s="137"/>
      <c r="M378" s="40"/>
      <c r="N378" s="40"/>
      <c r="O378" s="40"/>
      <c r="P378" s="40"/>
      <c r="Q378" s="40"/>
      <c r="R378" s="32"/>
    </row>
    <row r="379" spans="1:18">
      <c r="A379" s="40"/>
      <c r="B379" s="59"/>
      <c r="C379" s="590" t="s">
        <v>249</v>
      </c>
      <c r="D379" s="40"/>
      <c r="E379" s="40"/>
      <c r="F379" s="40"/>
      <c r="G379" s="40"/>
      <c r="H379" s="40"/>
      <c r="I379" s="590" t="s">
        <v>249</v>
      </c>
      <c r="J379" s="152">
        <v>5</v>
      </c>
      <c r="K379" s="591">
        <v>2.3</v>
      </c>
      <c r="L379" s="137"/>
      <c r="M379" s="40"/>
      <c r="N379" s="40"/>
      <c r="O379" s="40"/>
      <c r="P379" s="40"/>
      <c r="Q379" s="40"/>
      <c r="R379" s="32"/>
    </row>
    <row r="380" spans="1:18">
      <c r="A380" s="40"/>
      <c r="B380" s="59"/>
      <c r="C380" s="590" t="s">
        <v>250</v>
      </c>
      <c r="D380" s="40"/>
      <c r="E380" s="40"/>
      <c r="F380" s="40"/>
      <c r="G380" s="40"/>
      <c r="H380" s="40"/>
      <c r="I380" s="590" t="s">
        <v>250</v>
      </c>
      <c r="J380" s="152"/>
      <c r="K380" s="591"/>
      <c r="L380" s="137"/>
      <c r="M380" s="40"/>
      <c r="N380" s="40"/>
      <c r="O380" s="40"/>
      <c r="P380" s="40"/>
      <c r="Q380" s="40"/>
      <c r="R380" s="32"/>
    </row>
    <row r="381" spans="1:18">
      <c r="A381" s="40"/>
      <c r="B381" s="59"/>
      <c r="C381" s="590" t="s">
        <v>251</v>
      </c>
      <c r="D381" s="40"/>
      <c r="E381" s="40"/>
      <c r="F381" s="40"/>
      <c r="G381" s="40"/>
      <c r="H381" s="40"/>
      <c r="I381" s="590" t="s">
        <v>251</v>
      </c>
      <c r="J381" s="152"/>
      <c r="K381" s="591"/>
      <c r="L381" s="137"/>
      <c r="M381" s="40"/>
      <c r="N381" s="40"/>
      <c r="O381" s="40"/>
      <c r="P381" s="40"/>
      <c r="Q381" s="40"/>
      <c r="R381" s="32"/>
    </row>
    <row r="382" spans="1:18">
      <c r="A382" s="40"/>
      <c r="B382" s="59"/>
      <c r="C382" s="590" t="s">
        <v>252</v>
      </c>
      <c r="D382" s="40"/>
      <c r="E382" s="40"/>
      <c r="F382" s="40"/>
      <c r="G382" s="40"/>
      <c r="H382" s="40"/>
      <c r="I382" s="590" t="s">
        <v>252</v>
      </c>
      <c r="J382" s="152"/>
      <c r="K382" s="591"/>
      <c r="L382" s="137"/>
      <c r="M382" s="40"/>
      <c r="N382" s="40"/>
      <c r="O382" s="40"/>
      <c r="P382" s="40"/>
      <c r="Q382" s="40"/>
      <c r="R382" s="32"/>
    </row>
    <row r="383" spans="1:18">
      <c r="A383" s="40"/>
      <c r="B383" s="59"/>
      <c r="C383" s="590" t="s">
        <v>146</v>
      </c>
      <c r="D383" s="40"/>
      <c r="E383" s="40"/>
      <c r="F383" s="40"/>
      <c r="G383" s="40"/>
      <c r="H383" s="40"/>
      <c r="I383" s="590" t="s">
        <v>146</v>
      </c>
      <c r="J383" s="152"/>
      <c r="K383" s="591"/>
      <c r="L383" s="137"/>
      <c r="M383" s="40"/>
      <c r="N383" s="40"/>
      <c r="O383" s="40"/>
      <c r="P383" s="40"/>
      <c r="Q383" s="40"/>
      <c r="R383" s="32"/>
    </row>
    <row r="384" spans="1:18">
      <c r="A384" s="40"/>
      <c r="B384" s="59"/>
      <c r="C384" s="590" t="s">
        <v>253</v>
      </c>
      <c r="D384" s="40"/>
      <c r="E384" s="40"/>
      <c r="F384" s="40"/>
      <c r="G384" s="40"/>
      <c r="H384" s="40"/>
      <c r="I384" s="590" t="s">
        <v>253</v>
      </c>
      <c r="J384" s="152">
        <v>10</v>
      </c>
      <c r="K384" s="591">
        <v>1</v>
      </c>
      <c r="L384" s="137"/>
      <c r="M384" s="40"/>
      <c r="N384" s="40"/>
      <c r="O384" s="40"/>
      <c r="P384" s="40"/>
      <c r="Q384" s="40"/>
      <c r="R384" s="32"/>
    </row>
    <row r="385" spans="1:18">
      <c r="A385" s="40"/>
      <c r="B385" s="59"/>
      <c r="C385" s="590" t="s">
        <v>198</v>
      </c>
      <c r="D385" s="40"/>
      <c r="E385" s="40"/>
      <c r="F385" s="40"/>
      <c r="G385" s="40"/>
      <c r="H385" s="40"/>
      <c r="I385" s="590" t="s">
        <v>198</v>
      </c>
      <c r="J385" s="152">
        <v>10</v>
      </c>
      <c r="K385" s="591">
        <v>1</v>
      </c>
      <c r="L385" s="137"/>
      <c r="M385" s="40"/>
      <c r="N385" s="40"/>
      <c r="O385" s="40"/>
      <c r="P385" s="40"/>
      <c r="Q385" s="40"/>
      <c r="R385" s="32"/>
    </row>
    <row r="386" spans="1:18">
      <c r="A386" s="40"/>
      <c r="B386" s="59"/>
      <c r="C386" s="510" t="s">
        <v>41</v>
      </c>
      <c r="D386" s="40"/>
      <c r="E386" s="40"/>
      <c r="F386" s="40"/>
      <c r="G386" s="40"/>
      <c r="H386" s="40"/>
      <c r="I386" s="590"/>
      <c r="J386" s="152"/>
      <c r="K386" s="591"/>
      <c r="L386" s="137"/>
      <c r="M386" s="40"/>
      <c r="N386" s="40"/>
      <c r="O386" s="40"/>
      <c r="P386" s="40"/>
      <c r="Q386" s="40"/>
      <c r="R386" s="32"/>
    </row>
    <row r="387" spans="1:18">
      <c r="A387" s="40"/>
      <c r="B387" s="59"/>
      <c r="C387" s="510" t="s">
        <v>98</v>
      </c>
      <c r="D387" s="40"/>
      <c r="E387" s="40"/>
      <c r="F387" s="40"/>
      <c r="G387" s="40"/>
      <c r="H387" s="40"/>
      <c r="I387" s="590"/>
      <c r="J387" s="152"/>
      <c r="K387" s="591"/>
      <c r="L387" s="137"/>
      <c r="M387" s="40"/>
      <c r="N387" s="40"/>
      <c r="O387" s="40"/>
      <c r="P387" s="40"/>
      <c r="Q387" s="40"/>
      <c r="R387" s="32"/>
    </row>
    <row r="388" spans="1:18">
      <c r="A388" s="40"/>
      <c r="B388" s="59"/>
      <c r="C388" s="510" t="s">
        <v>54</v>
      </c>
      <c r="D388" s="40"/>
      <c r="E388" s="40"/>
      <c r="F388" s="40"/>
      <c r="G388" s="40"/>
      <c r="H388" s="40"/>
      <c r="I388" s="592" t="s">
        <v>54</v>
      </c>
      <c r="J388" s="601"/>
      <c r="K388" s="510">
        <v>0.24</v>
      </c>
      <c r="L388" s="137"/>
      <c r="M388" s="40"/>
      <c r="N388" s="40"/>
      <c r="O388" s="40"/>
      <c r="P388" s="40"/>
      <c r="Q388" s="40"/>
      <c r="R388" s="32"/>
    </row>
    <row r="389" spans="1:18">
      <c r="A389" s="40"/>
      <c r="B389" s="59"/>
      <c r="C389" s="510" t="s">
        <v>183</v>
      </c>
      <c r="D389" s="40"/>
      <c r="E389" s="40"/>
      <c r="F389" s="40"/>
      <c r="G389" s="40"/>
      <c r="H389" s="40"/>
      <c r="I389" s="590"/>
      <c r="J389" s="152"/>
      <c r="K389" s="591"/>
      <c r="L389" s="137"/>
      <c r="M389" s="40"/>
      <c r="N389" s="40"/>
      <c r="O389" s="40"/>
      <c r="P389" s="40"/>
      <c r="Q389" s="40"/>
      <c r="R389" s="32"/>
    </row>
    <row r="390" spans="1:18">
      <c r="A390" s="40"/>
      <c r="B390" s="59"/>
      <c r="C390" s="510" t="s">
        <v>176</v>
      </c>
      <c r="D390" s="40"/>
      <c r="E390" s="40"/>
      <c r="F390" s="40"/>
      <c r="G390" s="40"/>
      <c r="H390" s="40"/>
      <c r="I390" s="590"/>
      <c r="J390" s="152"/>
      <c r="K390" s="591"/>
      <c r="L390" s="137"/>
      <c r="M390" s="40"/>
      <c r="N390" s="40"/>
      <c r="O390" s="40"/>
      <c r="P390" s="40"/>
      <c r="Q390" s="40"/>
      <c r="R390" s="32"/>
    </row>
    <row r="391" spans="1:18">
      <c r="A391" s="40"/>
      <c r="B391" s="59"/>
      <c r="C391" s="510" t="s">
        <v>184</v>
      </c>
      <c r="D391" s="40"/>
      <c r="E391" s="40"/>
      <c r="F391" s="40"/>
      <c r="G391" s="40"/>
      <c r="H391" s="40"/>
      <c r="I391" s="590"/>
      <c r="J391" s="152"/>
      <c r="K391" s="591"/>
      <c r="L391" s="137"/>
      <c r="M391" s="40"/>
      <c r="N391" s="40"/>
      <c r="O391" s="40"/>
      <c r="P391" s="40"/>
      <c r="Q391" s="40"/>
      <c r="R391" s="32"/>
    </row>
    <row r="392" spans="1:18">
      <c r="A392" s="40"/>
      <c r="B392" s="59"/>
      <c r="C392" s="334" t="s">
        <v>81</v>
      </c>
      <c r="D392" s="40"/>
      <c r="E392" s="40"/>
      <c r="F392" s="40"/>
      <c r="G392" s="40"/>
      <c r="H392" s="40"/>
      <c r="I392" s="334" t="s">
        <v>81</v>
      </c>
      <c r="J392" s="152" t="s">
        <v>155</v>
      </c>
      <c r="K392" s="606">
        <v>2.446</v>
      </c>
      <c r="L392" s="137"/>
      <c r="M392" s="40"/>
      <c r="N392" s="40"/>
      <c r="O392" s="40"/>
      <c r="P392" s="40"/>
      <c r="Q392" s="40"/>
      <c r="R392" s="32"/>
    </row>
    <row r="393" spans="1:18">
      <c r="A393" s="40"/>
      <c r="B393" s="59"/>
      <c r="C393" s="334" t="s">
        <v>207</v>
      </c>
      <c r="D393" s="40"/>
      <c r="E393" s="40"/>
      <c r="F393" s="40"/>
      <c r="G393" s="40"/>
      <c r="H393" s="40"/>
      <c r="I393" s="334" t="s">
        <v>207</v>
      </c>
      <c r="J393" s="152" t="s">
        <v>155</v>
      </c>
      <c r="K393" s="606">
        <v>0.255</v>
      </c>
      <c r="L393" s="137"/>
      <c r="M393" s="40"/>
      <c r="N393" s="40"/>
      <c r="O393" s="40"/>
      <c r="P393" s="40"/>
      <c r="Q393" s="40"/>
      <c r="R393" s="32"/>
    </row>
    <row r="394" spans="1:18">
      <c r="A394" s="40"/>
      <c r="B394" s="59"/>
      <c r="C394" s="334" t="s">
        <v>249</v>
      </c>
      <c r="D394" s="40"/>
      <c r="E394" s="40"/>
      <c r="F394" s="40"/>
      <c r="G394" s="40"/>
      <c r="H394" s="40"/>
      <c r="I394" s="334" t="s">
        <v>249</v>
      </c>
      <c r="J394" s="152" t="s">
        <v>155</v>
      </c>
      <c r="K394" s="606">
        <v>0.05</v>
      </c>
      <c r="L394" s="137"/>
      <c r="M394" s="40"/>
      <c r="N394" s="40"/>
      <c r="O394" s="40"/>
      <c r="P394" s="40"/>
      <c r="Q394" s="40"/>
      <c r="R394" s="32"/>
    </row>
    <row r="395" spans="1:18">
      <c r="A395" s="40"/>
      <c r="B395" s="59"/>
      <c r="C395" s="334" t="s">
        <v>169</v>
      </c>
      <c r="D395" s="40"/>
      <c r="E395" s="40"/>
      <c r="F395" s="40"/>
      <c r="G395" s="40"/>
      <c r="H395" s="40"/>
      <c r="I395" s="334" t="s">
        <v>169</v>
      </c>
      <c r="J395" s="152" t="s">
        <v>254</v>
      </c>
      <c r="K395" s="606">
        <v>2.96</v>
      </c>
      <c r="L395" s="137"/>
      <c r="M395" s="40"/>
      <c r="N395" s="40"/>
      <c r="O395" s="40"/>
      <c r="P395" s="40"/>
      <c r="Q395" s="40"/>
      <c r="R395" s="32"/>
    </row>
    <row r="396" spans="1:18">
      <c r="A396" s="40"/>
      <c r="B396" s="59"/>
      <c r="C396" s="334" t="s">
        <v>221</v>
      </c>
      <c r="D396" s="40"/>
      <c r="E396" s="40"/>
      <c r="F396" s="40"/>
      <c r="G396" s="40"/>
      <c r="H396" s="40"/>
      <c r="I396" s="334" t="s">
        <v>221</v>
      </c>
      <c r="J396" s="152" t="s">
        <v>255</v>
      </c>
      <c r="K396" s="606">
        <v>0.05</v>
      </c>
      <c r="L396" s="137"/>
      <c r="M396" s="40"/>
      <c r="N396" s="40"/>
      <c r="O396" s="40"/>
      <c r="P396" s="40"/>
      <c r="Q396" s="40"/>
      <c r="R396" s="32"/>
    </row>
    <row r="397" spans="1:18">
      <c r="A397" s="40"/>
      <c r="B397" s="59"/>
      <c r="C397" s="334" t="s">
        <v>256</v>
      </c>
      <c r="D397" s="40"/>
      <c r="E397" s="40"/>
      <c r="F397" s="40"/>
      <c r="G397" s="40"/>
      <c r="H397" s="40"/>
      <c r="I397" s="334" t="s">
        <v>256</v>
      </c>
      <c r="J397" s="152" t="s">
        <v>257</v>
      </c>
      <c r="K397" s="606">
        <v>1.1063</v>
      </c>
      <c r="L397" s="137"/>
      <c r="M397" s="40"/>
      <c r="N397" s="40"/>
      <c r="O397" s="40"/>
      <c r="P397" s="40"/>
      <c r="Q397" s="40"/>
      <c r="R397" s="32"/>
    </row>
    <row r="398" spans="1:18">
      <c r="A398" s="40"/>
      <c r="B398" s="59"/>
      <c r="C398" s="334" t="s">
        <v>51</v>
      </c>
      <c r="D398" s="40"/>
      <c r="E398" s="40"/>
      <c r="F398" s="40"/>
      <c r="G398" s="40"/>
      <c r="H398" s="40"/>
      <c r="I398" s="334" t="s">
        <v>51</v>
      </c>
      <c r="J398" s="152" t="s">
        <v>257</v>
      </c>
      <c r="K398" s="606">
        <v>1.6787</v>
      </c>
      <c r="L398" s="137"/>
      <c r="M398" s="40"/>
      <c r="N398" s="40"/>
      <c r="O398" s="40"/>
      <c r="P398" s="40"/>
      <c r="Q398" s="40"/>
      <c r="R398" s="32"/>
    </row>
    <row r="399" spans="1:18">
      <c r="A399" s="40"/>
      <c r="B399" s="59"/>
      <c r="C399" s="603" t="s">
        <v>258</v>
      </c>
      <c r="D399" s="40"/>
      <c r="E399" s="40"/>
      <c r="F399" s="40"/>
      <c r="G399" s="40"/>
      <c r="H399" s="40"/>
      <c r="I399" s="603" t="s">
        <v>258</v>
      </c>
      <c r="J399" s="147" t="s">
        <v>259</v>
      </c>
      <c r="K399" s="606">
        <v>1</v>
      </c>
      <c r="L399" s="137"/>
      <c r="M399" s="40"/>
      <c r="N399" s="40"/>
      <c r="O399" s="40"/>
      <c r="P399" s="40"/>
      <c r="Q399" s="40"/>
      <c r="R399" s="32"/>
    </row>
    <row r="400" spans="1:18">
      <c r="A400" s="40"/>
      <c r="B400" s="59"/>
      <c r="C400" s="603" t="s">
        <v>260</v>
      </c>
      <c r="D400" s="40"/>
      <c r="E400" s="40"/>
      <c r="F400" s="40"/>
      <c r="G400" s="40"/>
      <c r="H400" s="40"/>
      <c r="I400" s="603" t="s">
        <v>260</v>
      </c>
      <c r="J400" s="147" t="s">
        <v>85</v>
      </c>
      <c r="K400" s="606">
        <v>0.02</v>
      </c>
      <c r="L400" s="137"/>
      <c r="M400" s="40"/>
      <c r="N400" s="40"/>
      <c r="O400" s="40"/>
      <c r="P400" s="40"/>
      <c r="Q400" s="40"/>
      <c r="R400" s="32"/>
    </row>
    <row r="401" spans="1:18">
      <c r="A401" s="40"/>
      <c r="B401" s="59"/>
      <c r="C401" s="334" t="s">
        <v>49</v>
      </c>
      <c r="D401" s="40"/>
      <c r="E401" s="40"/>
      <c r="F401" s="40"/>
      <c r="G401" s="40"/>
      <c r="H401" s="40"/>
      <c r="I401" s="334" t="s">
        <v>49</v>
      </c>
      <c r="J401" s="147" t="s">
        <v>70</v>
      </c>
      <c r="K401" s="606">
        <v>0.65</v>
      </c>
      <c r="L401" s="137"/>
      <c r="M401" s="40"/>
      <c r="N401" s="40"/>
      <c r="O401" s="40"/>
      <c r="P401" s="40"/>
      <c r="Q401" s="40"/>
      <c r="R401" s="32"/>
    </row>
    <row r="402" spans="1:18">
      <c r="A402" s="40"/>
      <c r="B402" s="59"/>
      <c r="C402" s="334" t="s">
        <v>261</v>
      </c>
      <c r="D402" s="40"/>
      <c r="E402" s="40"/>
      <c r="F402" s="40"/>
      <c r="G402" s="40"/>
      <c r="H402" s="40"/>
      <c r="I402" s="334" t="s">
        <v>261</v>
      </c>
      <c r="J402" s="147" t="s">
        <v>85</v>
      </c>
      <c r="K402" s="606">
        <v>0.1</v>
      </c>
      <c r="L402" s="137"/>
      <c r="M402" s="40"/>
      <c r="N402" s="40"/>
      <c r="O402" s="40"/>
      <c r="P402" s="40"/>
      <c r="Q402" s="40"/>
      <c r="R402" s="32"/>
    </row>
    <row r="403" spans="1:18">
      <c r="A403" s="40"/>
      <c r="B403" s="59"/>
      <c r="C403" s="334" t="s">
        <v>149</v>
      </c>
      <c r="D403" s="40"/>
      <c r="E403" s="40"/>
      <c r="F403" s="40"/>
      <c r="G403" s="40"/>
      <c r="H403" s="40"/>
      <c r="I403" s="334" t="s">
        <v>149</v>
      </c>
      <c r="J403" s="147" t="s">
        <v>262</v>
      </c>
      <c r="K403" s="606">
        <v>1.8803</v>
      </c>
      <c r="L403" s="137"/>
      <c r="M403" s="40"/>
      <c r="N403" s="40"/>
      <c r="O403" s="40"/>
      <c r="P403" s="40"/>
      <c r="Q403" s="40"/>
      <c r="R403" s="32"/>
    </row>
    <row r="404" spans="1:18">
      <c r="A404" s="40"/>
      <c r="B404" s="59"/>
      <c r="C404" s="334" t="s">
        <v>263</v>
      </c>
      <c r="D404" s="40"/>
      <c r="E404" s="40"/>
      <c r="F404" s="40"/>
      <c r="G404" s="40"/>
      <c r="H404" s="40"/>
      <c r="I404" s="334" t="s">
        <v>263</v>
      </c>
      <c r="J404" s="147" t="s">
        <v>85</v>
      </c>
      <c r="K404" s="606">
        <v>2.9517</v>
      </c>
      <c r="L404" s="137"/>
      <c r="M404" s="40"/>
      <c r="N404" s="40"/>
      <c r="O404" s="40"/>
      <c r="P404" s="40"/>
      <c r="Q404" s="40"/>
      <c r="R404" s="32"/>
    </row>
    <row r="405" spans="1:18">
      <c r="A405" s="40"/>
      <c r="B405" s="59"/>
      <c r="C405" s="334" t="s">
        <v>44</v>
      </c>
      <c r="D405" s="40"/>
      <c r="E405" s="40"/>
      <c r="F405" s="40"/>
      <c r="G405" s="40"/>
      <c r="H405" s="40"/>
      <c r="I405" s="590"/>
      <c r="J405" s="152"/>
      <c r="K405" s="591"/>
      <c r="L405" s="137"/>
      <c r="M405" s="40"/>
      <c r="N405" s="40"/>
      <c r="O405" s="40"/>
      <c r="P405" s="40"/>
      <c r="Q405" s="40"/>
      <c r="R405" s="32"/>
    </row>
    <row r="406" spans="1:18">
      <c r="A406" s="40"/>
      <c r="B406" s="59"/>
      <c r="C406" s="603" t="s">
        <v>264</v>
      </c>
      <c r="D406" s="40"/>
      <c r="E406" s="40"/>
      <c r="F406" s="40"/>
      <c r="G406" s="40"/>
      <c r="H406" s="40"/>
      <c r="I406" s="590"/>
      <c r="J406" s="152"/>
      <c r="K406" s="591"/>
      <c r="L406" s="137"/>
      <c r="M406" s="40"/>
      <c r="N406" s="40"/>
      <c r="O406" s="40"/>
      <c r="P406" s="40"/>
      <c r="Q406" s="40"/>
      <c r="R406" s="32"/>
    </row>
    <row r="407" spans="1:18">
      <c r="A407" s="40"/>
      <c r="B407" s="59"/>
      <c r="C407" s="136" t="s">
        <v>265</v>
      </c>
      <c r="D407" s="40"/>
      <c r="E407" s="40"/>
      <c r="F407" s="40"/>
      <c r="G407" s="40"/>
      <c r="H407" s="40"/>
      <c r="I407" s="590"/>
      <c r="J407" s="152"/>
      <c r="K407" s="591"/>
      <c r="L407" s="137"/>
      <c r="M407" s="40"/>
      <c r="N407" s="40"/>
      <c r="O407" s="40"/>
      <c r="P407" s="40"/>
      <c r="Q407" s="40"/>
      <c r="R407" s="32"/>
    </row>
    <row r="408" spans="1:18">
      <c r="A408" s="40"/>
      <c r="B408" s="59"/>
      <c r="C408" s="136" t="s">
        <v>150</v>
      </c>
      <c r="D408" s="40"/>
      <c r="E408" s="40"/>
      <c r="F408" s="40"/>
      <c r="G408" s="40"/>
      <c r="H408" s="40"/>
      <c r="I408" s="590"/>
      <c r="J408" s="152"/>
      <c r="K408" s="591"/>
      <c r="L408" s="137"/>
      <c r="M408" s="40"/>
      <c r="N408" s="40"/>
      <c r="O408" s="40"/>
      <c r="P408" s="40"/>
      <c r="Q408" s="40"/>
      <c r="R408" s="32"/>
    </row>
    <row r="409" spans="1:18">
      <c r="A409" s="40"/>
      <c r="B409" s="59"/>
      <c r="C409" s="136" t="s">
        <v>144</v>
      </c>
      <c r="D409" s="40"/>
      <c r="E409" s="40"/>
      <c r="F409" s="40"/>
      <c r="G409" s="40"/>
      <c r="H409" s="40"/>
      <c r="I409" s="590"/>
      <c r="J409" s="152"/>
      <c r="K409" s="591"/>
      <c r="L409" s="137"/>
      <c r="M409" s="40"/>
      <c r="N409" s="40"/>
      <c r="O409" s="40"/>
      <c r="P409" s="40"/>
      <c r="Q409" s="40"/>
      <c r="R409" s="32"/>
    </row>
    <row r="410" spans="1:18">
      <c r="A410" s="40"/>
      <c r="B410" s="59"/>
      <c r="C410" s="136" t="s">
        <v>147</v>
      </c>
      <c r="D410" s="40"/>
      <c r="E410" s="40"/>
      <c r="F410" s="40"/>
      <c r="G410" s="40"/>
      <c r="H410" s="40"/>
      <c r="I410" s="590"/>
      <c r="J410" s="152"/>
      <c r="K410" s="591"/>
      <c r="L410" s="137"/>
      <c r="M410" s="40"/>
      <c r="N410" s="40"/>
      <c r="O410" s="40"/>
      <c r="P410" s="40"/>
      <c r="Q410" s="40"/>
      <c r="R410" s="32"/>
    </row>
    <row r="411" spans="1:18">
      <c r="A411" s="40"/>
      <c r="B411" s="59"/>
      <c r="C411" s="136" t="s">
        <v>94</v>
      </c>
      <c r="D411" s="40"/>
      <c r="E411" s="40"/>
      <c r="F411" s="40"/>
      <c r="G411" s="40"/>
      <c r="H411" s="40"/>
      <c r="I411" s="590"/>
      <c r="J411" s="152"/>
      <c r="K411" s="591"/>
      <c r="L411" s="137"/>
      <c r="M411" s="40"/>
      <c r="N411" s="40"/>
      <c r="O411" s="40"/>
      <c r="P411" s="40"/>
      <c r="Q411" s="40"/>
      <c r="R411" s="32"/>
    </row>
    <row r="412" spans="1:18">
      <c r="A412" s="40"/>
      <c r="B412" s="59"/>
      <c r="C412" s="590"/>
      <c r="D412" s="40"/>
      <c r="E412" s="40"/>
      <c r="F412" s="40"/>
      <c r="G412" s="40"/>
      <c r="H412" s="40"/>
      <c r="I412" s="590"/>
      <c r="J412" s="152"/>
      <c r="K412" s="591"/>
      <c r="L412" s="137"/>
      <c r="M412" s="40"/>
      <c r="N412" s="40"/>
      <c r="O412" s="40"/>
      <c r="P412" s="40"/>
      <c r="Q412" s="40"/>
      <c r="R412" s="32"/>
    </row>
    <row r="413" spans="1:18">
      <c r="A413" s="40"/>
      <c r="B413" s="59"/>
      <c r="C413" s="590"/>
      <c r="D413" s="40"/>
      <c r="E413" s="40"/>
      <c r="F413" s="40"/>
      <c r="G413" s="40"/>
      <c r="H413" s="40"/>
      <c r="I413" s="590"/>
      <c r="J413" s="152"/>
      <c r="K413" s="591"/>
      <c r="L413" s="137"/>
      <c r="M413" s="40"/>
      <c r="N413" s="40"/>
      <c r="O413" s="40"/>
      <c r="P413" s="40"/>
      <c r="Q413" s="40"/>
      <c r="R413" s="32"/>
    </row>
    <row r="414" spans="1:18">
      <c r="A414" s="40">
        <v>6</v>
      </c>
      <c r="B414" s="59" t="s">
        <v>266</v>
      </c>
      <c r="C414" s="41" t="s">
        <v>197</v>
      </c>
      <c r="D414" s="77">
        <v>134.4681</v>
      </c>
      <c r="E414" s="77">
        <v>130.4948</v>
      </c>
      <c r="F414" s="77">
        <v>3.9733</v>
      </c>
      <c r="G414" s="77">
        <v>35.6667</v>
      </c>
      <c r="H414" s="77">
        <v>0.2121</v>
      </c>
      <c r="I414" s="41" t="s">
        <v>197</v>
      </c>
      <c r="J414" s="41">
        <v>2</v>
      </c>
      <c r="K414" s="41">
        <v>0.08</v>
      </c>
      <c r="L414" s="136"/>
      <c r="M414" s="40">
        <v>27.127</v>
      </c>
      <c r="N414" s="40">
        <v>2.1212</v>
      </c>
      <c r="O414" s="40">
        <v>34.6411</v>
      </c>
      <c r="P414" s="40">
        <v>1.2</v>
      </c>
      <c r="Q414" s="40">
        <v>33.06</v>
      </c>
      <c r="R414" s="32">
        <v>0.44</v>
      </c>
    </row>
    <row r="415" spans="1:18">
      <c r="A415" s="40"/>
      <c r="B415" s="59"/>
      <c r="C415" s="136" t="s">
        <v>267</v>
      </c>
      <c r="D415" s="77"/>
      <c r="E415" s="77"/>
      <c r="F415" s="77"/>
      <c r="G415" s="77"/>
      <c r="H415" s="77"/>
      <c r="I415" s="136" t="s">
        <v>267</v>
      </c>
      <c r="J415" s="136">
        <v>8</v>
      </c>
      <c r="K415" s="136">
        <v>0.06</v>
      </c>
      <c r="L415" s="136"/>
      <c r="M415" s="40"/>
      <c r="N415" s="40"/>
      <c r="O415" s="40"/>
      <c r="P415" s="40"/>
      <c r="Q415" s="40"/>
      <c r="R415" s="32"/>
    </row>
    <row r="416" spans="1:18">
      <c r="A416" s="40"/>
      <c r="B416" s="59"/>
      <c r="C416" s="136" t="s">
        <v>198</v>
      </c>
      <c r="D416" s="77"/>
      <c r="E416" s="77"/>
      <c r="F416" s="77"/>
      <c r="G416" s="77"/>
      <c r="H416" s="77"/>
      <c r="I416" s="136" t="s">
        <v>198</v>
      </c>
      <c r="J416" s="136">
        <v>8</v>
      </c>
      <c r="K416" s="136">
        <v>0.6</v>
      </c>
      <c r="L416" s="136"/>
      <c r="M416" s="40"/>
      <c r="N416" s="40"/>
      <c r="O416" s="40"/>
      <c r="P416" s="40"/>
      <c r="Q416" s="40"/>
      <c r="R416" s="32"/>
    </row>
    <row r="417" spans="1:18">
      <c r="A417" s="40"/>
      <c r="B417" s="59"/>
      <c r="C417" s="136" t="s">
        <v>49</v>
      </c>
      <c r="D417" s="77"/>
      <c r="E417" s="77"/>
      <c r="F417" s="77"/>
      <c r="G417" s="77"/>
      <c r="H417" s="77"/>
      <c r="I417" s="136" t="s">
        <v>49</v>
      </c>
      <c r="J417" s="136">
        <v>10</v>
      </c>
      <c r="K417" s="136">
        <v>0.04</v>
      </c>
      <c r="L417" s="136"/>
      <c r="M417" s="40"/>
      <c r="N417" s="40"/>
      <c r="O417" s="40"/>
      <c r="P417" s="40"/>
      <c r="Q417" s="40"/>
      <c r="R417" s="32"/>
    </row>
    <row r="418" spans="1:18">
      <c r="A418" s="40"/>
      <c r="B418" s="59"/>
      <c r="C418" s="136" t="s">
        <v>189</v>
      </c>
      <c r="D418" s="77"/>
      <c r="E418" s="77"/>
      <c r="F418" s="77"/>
      <c r="G418" s="77"/>
      <c r="H418" s="77"/>
      <c r="I418" s="136" t="s">
        <v>189</v>
      </c>
      <c r="J418" s="136">
        <v>6</v>
      </c>
      <c r="K418" s="136">
        <v>0.1</v>
      </c>
      <c r="L418" s="136"/>
      <c r="M418" s="40"/>
      <c r="N418" s="40"/>
      <c r="O418" s="40"/>
      <c r="P418" s="40"/>
      <c r="Q418" s="40"/>
      <c r="R418" s="32"/>
    </row>
    <row r="419" spans="1:18">
      <c r="A419" s="40"/>
      <c r="B419" s="59"/>
      <c r="C419" s="136" t="s">
        <v>88</v>
      </c>
      <c r="D419" s="77"/>
      <c r="E419" s="77"/>
      <c r="F419" s="77"/>
      <c r="G419" s="77"/>
      <c r="H419" s="77"/>
      <c r="I419" s="136"/>
      <c r="J419" s="136"/>
      <c r="K419" s="136"/>
      <c r="L419" s="136"/>
      <c r="M419" s="40"/>
      <c r="N419" s="40"/>
      <c r="O419" s="40"/>
      <c r="P419" s="40"/>
      <c r="Q419" s="40"/>
      <c r="R419" s="32"/>
    </row>
    <row r="420" spans="1:18">
      <c r="A420" s="40"/>
      <c r="B420" s="59"/>
      <c r="C420" s="136" t="s">
        <v>51</v>
      </c>
      <c r="D420" s="77"/>
      <c r="E420" s="77"/>
      <c r="F420" s="77"/>
      <c r="G420" s="77"/>
      <c r="H420" s="77"/>
      <c r="I420" s="136"/>
      <c r="J420" s="136"/>
      <c r="K420" s="136"/>
      <c r="L420" s="137"/>
      <c r="M420" s="40"/>
      <c r="N420" s="40"/>
      <c r="O420" s="40"/>
      <c r="P420" s="40"/>
      <c r="Q420" s="40"/>
      <c r="R420" s="32"/>
    </row>
    <row r="421" spans="1:18">
      <c r="A421" s="40"/>
      <c r="B421" s="59"/>
      <c r="C421" s="136" t="s">
        <v>50</v>
      </c>
      <c r="D421" s="77"/>
      <c r="E421" s="77"/>
      <c r="F421" s="77"/>
      <c r="G421" s="77"/>
      <c r="H421" s="77"/>
      <c r="I421" s="136"/>
      <c r="J421" s="136"/>
      <c r="K421" s="136"/>
      <c r="L421" s="137"/>
      <c r="M421" s="40"/>
      <c r="N421" s="40"/>
      <c r="O421" s="40"/>
      <c r="P421" s="40"/>
      <c r="Q421" s="40"/>
      <c r="R421" s="32"/>
    </row>
    <row r="422" spans="1:18">
      <c r="A422" s="40"/>
      <c r="B422" s="59"/>
      <c r="C422" s="136" t="s">
        <v>81</v>
      </c>
      <c r="D422" s="77"/>
      <c r="E422" s="77"/>
      <c r="F422" s="77"/>
      <c r="G422" s="77"/>
      <c r="H422" s="77"/>
      <c r="I422" s="136"/>
      <c r="J422" s="136"/>
      <c r="K422" s="136"/>
      <c r="L422" s="137"/>
      <c r="M422" s="40"/>
      <c r="N422" s="40"/>
      <c r="O422" s="40"/>
      <c r="P422" s="40"/>
      <c r="Q422" s="40"/>
      <c r="R422" s="32"/>
    </row>
    <row r="423" spans="1:18">
      <c r="A423" s="40"/>
      <c r="B423" s="59"/>
      <c r="C423" s="136" t="s">
        <v>93</v>
      </c>
      <c r="D423" s="77"/>
      <c r="E423" s="77"/>
      <c r="F423" s="77"/>
      <c r="G423" s="77"/>
      <c r="H423" s="77"/>
      <c r="I423" s="136"/>
      <c r="J423" s="136"/>
      <c r="K423" s="136"/>
      <c r="L423" s="137"/>
      <c r="M423" s="40"/>
      <c r="N423" s="40"/>
      <c r="O423" s="40"/>
      <c r="P423" s="40"/>
      <c r="Q423" s="40"/>
      <c r="R423" s="32"/>
    </row>
    <row r="424" spans="1:18">
      <c r="A424" s="40"/>
      <c r="B424" s="59"/>
      <c r="C424" s="136" t="s">
        <v>54</v>
      </c>
      <c r="D424" s="77"/>
      <c r="E424" s="77"/>
      <c r="F424" s="77"/>
      <c r="G424" s="77"/>
      <c r="H424" s="77"/>
      <c r="I424" s="136" t="s">
        <v>54</v>
      </c>
      <c r="J424" s="136">
        <v>5</v>
      </c>
      <c r="K424" s="136">
        <v>0.5</v>
      </c>
      <c r="L424" s="137"/>
      <c r="M424" s="40"/>
      <c r="N424" s="40"/>
      <c r="O424" s="40"/>
      <c r="P424" s="40"/>
      <c r="Q424" s="40"/>
      <c r="R424" s="32"/>
    </row>
    <row r="425" spans="1:18">
      <c r="A425" s="40"/>
      <c r="B425" s="59"/>
      <c r="C425" s="136" t="s">
        <v>268</v>
      </c>
      <c r="D425" s="77"/>
      <c r="E425" s="77"/>
      <c r="F425" s="77"/>
      <c r="G425" s="77"/>
      <c r="H425" s="77"/>
      <c r="I425" s="136" t="s">
        <v>268</v>
      </c>
      <c r="J425" s="136">
        <v>8</v>
      </c>
      <c r="K425" s="136">
        <v>0.1</v>
      </c>
      <c r="L425" s="137"/>
      <c r="M425" s="40"/>
      <c r="N425" s="40"/>
      <c r="O425" s="40"/>
      <c r="P425" s="40"/>
      <c r="Q425" s="40"/>
      <c r="R425" s="32"/>
    </row>
    <row r="426" spans="1:18">
      <c r="A426" s="40"/>
      <c r="B426" s="59"/>
      <c r="C426" s="136" t="s">
        <v>47</v>
      </c>
      <c r="D426" s="77"/>
      <c r="E426" s="77"/>
      <c r="F426" s="77"/>
      <c r="G426" s="77"/>
      <c r="H426" s="77"/>
      <c r="I426" s="136"/>
      <c r="J426" s="136"/>
      <c r="K426" s="136"/>
      <c r="L426" s="137"/>
      <c r="M426" s="40"/>
      <c r="N426" s="40"/>
      <c r="O426" s="40"/>
      <c r="P426" s="40"/>
      <c r="Q426" s="40"/>
      <c r="R426" s="32"/>
    </row>
    <row r="427" spans="1:18">
      <c r="A427" s="40"/>
      <c r="B427" s="59"/>
      <c r="C427" s="136" t="s">
        <v>90</v>
      </c>
      <c r="D427" s="77"/>
      <c r="E427" s="77"/>
      <c r="F427" s="77"/>
      <c r="G427" s="77"/>
      <c r="H427" s="77"/>
      <c r="I427" s="136"/>
      <c r="J427" s="136"/>
      <c r="K427" s="136"/>
      <c r="L427" s="137"/>
      <c r="M427" s="40"/>
      <c r="N427" s="40"/>
      <c r="O427" s="40"/>
      <c r="P427" s="40"/>
      <c r="Q427" s="40"/>
      <c r="R427" s="32"/>
    </row>
    <row r="428" spans="1:18">
      <c r="A428" s="40"/>
      <c r="B428" s="59"/>
      <c r="C428" s="136" t="s">
        <v>48</v>
      </c>
      <c r="D428" s="77"/>
      <c r="E428" s="77"/>
      <c r="F428" s="77"/>
      <c r="G428" s="77"/>
      <c r="H428" s="77"/>
      <c r="I428" s="136"/>
      <c r="J428" s="136"/>
      <c r="K428" s="136"/>
      <c r="L428" s="137"/>
      <c r="M428" s="40"/>
      <c r="N428" s="40"/>
      <c r="O428" s="40"/>
      <c r="P428" s="40"/>
      <c r="Q428" s="40"/>
      <c r="R428" s="32"/>
    </row>
    <row r="429" spans="1:18">
      <c r="A429" s="40"/>
      <c r="B429" s="59"/>
      <c r="C429" s="32" t="s">
        <v>72</v>
      </c>
      <c r="D429" s="77"/>
      <c r="E429" s="77"/>
      <c r="F429" s="77"/>
      <c r="G429" s="77"/>
      <c r="H429" s="77"/>
      <c r="I429" s="136"/>
      <c r="J429" s="136"/>
      <c r="K429" s="136"/>
      <c r="L429" s="137"/>
      <c r="M429" s="40"/>
      <c r="N429" s="40"/>
      <c r="O429" s="40"/>
      <c r="P429" s="40"/>
      <c r="Q429" s="40"/>
      <c r="R429" s="32"/>
    </row>
    <row r="430" spans="1:18">
      <c r="A430" s="40"/>
      <c r="B430" s="59"/>
      <c r="C430" s="32" t="s">
        <v>98</v>
      </c>
      <c r="D430" s="77"/>
      <c r="E430" s="77"/>
      <c r="F430" s="77"/>
      <c r="G430" s="77"/>
      <c r="H430" s="77"/>
      <c r="I430" s="136"/>
      <c r="J430" s="136"/>
      <c r="K430" s="136"/>
      <c r="L430" s="137"/>
      <c r="M430" s="40"/>
      <c r="N430" s="40"/>
      <c r="O430" s="40"/>
      <c r="P430" s="40"/>
      <c r="Q430" s="40"/>
      <c r="R430" s="32"/>
    </row>
    <row r="431" spans="1:18">
      <c r="A431" s="40"/>
      <c r="B431" s="59"/>
      <c r="C431" s="32" t="s">
        <v>205</v>
      </c>
      <c r="D431" s="77"/>
      <c r="E431" s="77"/>
      <c r="F431" s="77"/>
      <c r="G431" s="77"/>
      <c r="H431" s="77"/>
      <c r="I431" s="78" t="s">
        <v>205</v>
      </c>
      <c r="J431" s="142" t="s">
        <v>91</v>
      </c>
      <c r="K431" s="40">
        <v>0.3</v>
      </c>
      <c r="L431" s="40">
        <v>0.2</v>
      </c>
      <c r="M431" s="40"/>
      <c r="N431" s="40"/>
      <c r="O431" s="40"/>
      <c r="P431" s="40"/>
      <c r="Q431" s="40"/>
      <c r="R431" s="32"/>
    </row>
    <row r="432" spans="1:18">
      <c r="A432" s="40"/>
      <c r="B432" s="59"/>
      <c r="C432" s="32" t="s">
        <v>252</v>
      </c>
      <c r="D432" s="77"/>
      <c r="E432" s="77"/>
      <c r="F432" s="77"/>
      <c r="G432" s="77"/>
      <c r="H432" s="77"/>
      <c r="I432" s="59"/>
      <c r="J432" s="59"/>
      <c r="K432" s="59"/>
      <c r="L432" s="59"/>
      <c r="M432" s="40"/>
      <c r="N432" s="40"/>
      <c r="O432" s="40"/>
      <c r="P432" s="40"/>
      <c r="Q432" s="40"/>
      <c r="R432" s="32"/>
    </row>
    <row r="433" spans="1:18">
      <c r="A433" s="40"/>
      <c r="B433" s="59"/>
      <c r="C433" s="32" t="s">
        <v>269</v>
      </c>
      <c r="D433" s="77"/>
      <c r="E433" s="77"/>
      <c r="F433" s="77"/>
      <c r="G433" s="77"/>
      <c r="H433" s="77"/>
      <c r="I433" s="59"/>
      <c r="J433" s="59"/>
      <c r="K433" s="59"/>
      <c r="L433" s="59"/>
      <c r="M433" s="40"/>
      <c r="N433" s="40"/>
      <c r="O433" s="40"/>
      <c r="P433" s="40"/>
      <c r="Q433" s="40"/>
      <c r="R433" s="32"/>
    </row>
    <row r="434" spans="1:18">
      <c r="A434" s="40"/>
      <c r="B434" s="59"/>
      <c r="C434" s="510" t="s">
        <v>125</v>
      </c>
      <c r="D434" s="77"/>
      <c r="E434" s="77"/>
      <c r="F434" s="77"/>
      <c r="G434" s="77"/>
      <c r="H434" s="77"/>
      <c r="I434" s="510" t="s">
        <v>125</v>
      </c>
      <c r="J434" s="593" t="s">
        <v>270</v>
      </c>
      <c r="K434" s="136">
        <v>0.076</v>
      </c>
      <c r="L434" s="137"/>
      <c r="M434" s="40"/>
      <c r="N434" s="40"/>
      <c r="O434" s="40"/>
      <c r="P434" s="40"/>
      <c r="Q434" s="40"/>
      <c r="R434" s="32"/>
    </row>
    <row r="435" spans="1:18">
      <c r="A435" s="40"/>
      <c r="B435" s="59"/>
      <c r="C435" s="510" t="s">
        <v>271</v>
      </c>
      <c r="D435" s="77"/>
      <c r="E435" s="77"/>
      <c r="F435" s="77"/>
      <c r="G435" s="77"/>
      <c r="H435" s="77"/>
      <c r="I435" s="510" t="s">
        <v>271</v>
      </c>
      <c r="J435" s="593" t="s">
        <v>106</v>
      </c>
      <c r="K435" s="136">
        <v>0.1645</v>
      </c>
      <c r="L435" s="59"/>
      <c r="M435" s="40"/>
      <c r="N435" s="40"/>
      <c r="O435" s="40"/>
      <c r="P435" s="40"/>
      <c r="Q435" s="40"/>
      <c r="R435" s="32"/>
    </row>
    <row r="436" spans="1:18">
      <c r="A436" s="40"/>
      <c r="B436" s="59"/>
      <c r="C436" s="510" t="s">
        <v>52</v>
      </c>
      <c r="D436" s="77"/>
      <c r="E436" s="77"/>
      <c r="F436" s="77"/>
      <c r="G436" s="77"/>
      <c r="H436" s="77"/>
      <c r="I436" s="510" t="s">
        <v>272</v>
      </c>
      <c r="J436" s="611" t="s">
        <v>273</v>
      </c>
      <c r="K436" s="136">
        <v>0.0087</v>
      </c>
      <c r="L436" s="137"/>
      <c r="M436" s="40"/>
      <c r="N436" s="40"/>
      <c r="O436" s="40"/>
      <c r="P436" s="40"/>
      <c r="Q436" s="40"/>
      <c r="R436" s="32"/>
    </row>
    <row r="437" spans="1:18">
      <c r="A437" s="40"/>
      <c r="B437" s="59"/>
      <c r="C437" s="510" t="s">
        <v>56</v>
      </c>
      <c r="D437" s="77"/>
      <c r="E437" s="77"/>
      <c r="F437" s="77"/>
      <c r="G437" s="77"/>
      <c r="H437" s="77"/>
      <c r="I437" s="510" t="s">
        <v>56</v>
      </c>
      <c r="J437" s="594" t="s">
        <v>274</v>
      </c>
      <c r="K437" s="136">
        <v>0.045</v>
      </c>
      <c r="L437" s="137"/>
      <c r="M437" s="40"/>
      <c r="N437" s="40"/>
      <c r="O437" s="40"/>
      <c r="P437" s="40"/>
      <c r="Q437" s="40"/>
      <c r="R437" s="32"/>
    </row>
    <row r="438" spans="1:18">
      <c r="A438" s="40"/>
      <c r="B438" s="59"/>
      <c r="C438" s="510" t="s">
        <v>275</v>
      </c>
      <c r="D438" s="77"/>
      <c r="E438" s="77"/>
      <c r="F438" s="77"/>
      <c r="G438" s="77"/>
      <c r="H438" s="77"/>
      <c r="I438" s="510" t="s">
        <v>275</v>
      </c>
      <c r="J438" s="594" t="s">
        <v>106</v>
      </c>
      <c r="K438" s="136">
        <v>0.1663</v>
      </c>
      <c r="L438" s="137"/>
      <c r="M438" s="40"/>
      <c r="N438" s="40"/>
      <c r="O438" s="40"/>
      <c r="P438" s="40"/>
      <c r="Q438" s="40"/>
      <c r="R438" s="32"/>
    </row>
    <row r="439" spans="1:18">
      <c r="A439" s="40"/>
      <c r="B439" s="59"/>
      <c r="C439" s="510" t="s">
        <v>276</v>
      </c>
      <c r="D439" s="77"/>
      <c r="E439" s="77"/>
      <c r="F439" s="77"/>
      <c r="G439" s="77"/>
      <c r="H439" s="77"/>
      <c r="I439" s="510" t="s">
        <v>276</v>
      </c>
      <c r="J439" s="594" t="s">
        <v>277</v>
      </c>
      <c r="K439" s="136">
        <v>0.1146</v>
      </c>
      <c r="L439" s="137"/>
      <c r="M439" s="40"/>
      <c r="N439" s="40"/>
      <c r="O439" s="40"/>
      <c r="P439" s="40"/>
      <c r="Q439" s="40"/>
      <c r="R439" s="32"/>
    </row>
    <row r="440" spans="1:18">
      <c r="A440" s="40"/>
      <c r="B440" s="59"/>
      <c r="C440" s="510" t="s">
        <v>278</v>
      </c>
      <c r="D440" s="77"/>
      <c r="E440" s="77"/>
      <c r="F440" s="77"/>
      <c r="G440" s="77"/>
      <c r="H440" s="77"/>
      <c r="I440" s="510" t="s">
        <v>278</v>
      </c>
      <c r="J440" s="594" t="s">
        <v>279</v>
      </c>
      <c r="K440" s="136">
        <v>0.0092</v>
      </c>
      <c r="L440" s="137"/>
      <c r="M440" s="40"/>
      <c r="N440" s="40"/>
      <c r="O440" s="40"/>
      <c r="P440" s="40"/>
      <c r="Q440" s="40"/>
      <c r="R440" s="32"/>
    </row>
    <row r="441" spans="1:18">
      <c r="A441" s="40"/>
      <c r="B441" s="59"/>
      <c r="C441" s="510" t="s">
        <v>280</v>
      </c>
      <c r="D441" s="77"/>
      <c r="E441" s="77"/>
      <c r="F441" s="77"/>
      <c r="G441" s="77"/>
      <c r="H441" s="77"/>
      <c r="I441" s="510" t="s">
        <v>280</v>
      </c>
      <c r="J441" s="594" t="s">
        <v>281</v>
      </c>
      <c r="K441" s="136">
        <v>0.018</v>
      </c>
      <c r="L441" s="137"/>
      <c r="M441" s="40"/>
      <c r="N441" s="40"/>
      <c r="O441" s="40"/>
      <c r="P441" s="40"/>
      <c r="Q441" s="40"/>
      <c r="R441" s="32"/>
    </row>
    <row r="442" spans="1:18">
      <c r="A442" s="40"/>
      <c r="B442" s="59"/>
      <c r="C442" s="510" t="s">
        <v>268</v>
      </c>
      <c r="D442" s="77"/>
      <c r="E442" s="77"/>
      <c r="F442" s="77"/>
      <c r="G442" s="77"/>
      <c r="H442" s="77"/>
      <c r="I442" s="510" t="s">
        <v>268</v>
      </c>
      <c r="J442" s="612" t="s">
        <v>282</v>
      </c>
      <c r="K442" s="136">
        <v>0.432</v>
      </c>
      <c r="L442" s="137"/>
      <c r="M442" s="40"/>
      <c r="N442" s="40"/>
      <c r="O442" s="40"/>
      <c r="P442" s="40"/>
      <c r="Q442" s="40"/>
      <c r="R442" s="32"/>
    </row>
    <row r="443" spans="1:18">
      <c r="A443" s="40"/>
      <c r="B443" s="59"/>
      <c r="C443" s="510" t="s">
        <v>283</v>
      </c>
      <c r="D443" s="77"/>
      <c r="E443" s="77"/>
      <c r="F443" s="77"/>
      <c r="G443" s="77"/>
      <c r="H443" s="77"/>
      <c r="I443" s="510" t="s">
        <v>283</v>
      </c>
      <c r="J443" s="594" t="s">
        <v>281</v>
      </c>
      <c r="K443" s="136">
        <v>0.045</v>
      </c>
      <c r="L443" s="137"/>
      <c r="M443" s="40"/>
      <c r="N443" s="40"/>
      <c r="O443" s="40"/>
      <c r="P443" s="40"/>
      <c r="Q443" s="40"/>
      <c r="R443" s="32"/>
    </row>
    <row r="444" spans="1:18">
      <c r="A444" s="40"/>
      <c r="B444" s="59"/>
      <c r="C444" s="510" t="s">
        <v>284</v>
      </c>
      <c r="D444" s="77"/>
      <c r="E444" s="77"/>
      <c r="F444" s="77"/>
      <c r="G444" s="77"/>
      <c r="H444" s="77"/>
      <c r="I444" s="510" t="s">
        <v>284</v>
      </c>
      <c r="J444" s="594" t="s">
        <v>281</v>
      </c>
      <c r="K444" s="136">
        <v>0.027</v>
      </c>
      <c r="L444" s="137"/>
      <c r="M444" s="40"/>
      <c r="N444" s="40"/>
      <c r="O444" s="40"/>
      <c r="P444" s="40"/>
      <c r="Q444" s="40"/>
      <c r="R444" s="32"/>
    </row>
    <row r="445" spans="1:18">
      <c r="A445" s="40"/>
      <c r="B445" s="59"/>
      <c r="C445" s="510" t="s">
        <v>93</v>
      </c>
      <c r="D445" s="77"/>
      <c r="E445" s="77"/>
      <c r="F445" s="77"/>
      <c r="G445" s="77"/>
      <c r="H445" s="77"/>
      <c r="I445" s="510" t="s">
        <v>93</v>
      </c>
      <c r="J445" s="593" t="s">
        <v>285</v>
      </c>
      <c r="K445" s="136">
        <v>0.525</v>
      </c>
      <c r="L445" s="137"/>
      <c r="M445" s="40"/>
      <c r="N445" s="40"/>
      <c r="O445" s="40"/>
      <c r="P445" s="40"/>
      <c r="Q445" s="40"/>
      <c r="R445" s="32"/>
    </row>
    <row r="446" spans="1:18">
      <c r="A446" s="40"/>
      <c r="B446" s="59"/>
      <c r="C446" s="510" t="s">
        <v>169</v>
      </c>
      <c r="D446" s="77"/>
      <c r="E446" s="77"/>
      <c r="F446" s="77"/>
      <c r="G446" s="77"/>
      <c r="H446" s="77"/>
      <c r="I446" s="510" t="s">
        <v>169</v>
      </c>
      <c r="J446" s="594" t="s">
        <v>286</v>
      </c>
      <c r="K446" s="136">
        <v>0.8865</v>
      </c>
      <c r="L446" s="137"/>
      <c r="M446" s="40"/>
      <c r="N446" s="40"/>
      <c r="O446" s="40"/>
      <c r="P446" s="40"/>
      <c r="Q446" s="40"/>
      <c r="R446" s="32"/>
    </row>
    <row r="447" spans="1:18">
      <c r="A447" s="40"/>
      <c r="B447" s="59"/>
      <c r="C447" s="510" t="s">
        <v>287</v>
      </c>
      <c r="D447" s="77"/>
      <c r="E447" s="77"/>
      <c r="F447" s="77"/>
      <c r="G447" s="77"/>
      <c r="H447" s="77"/>
      <c r="I447" s="510" t="s">
        <v>287</v>
      </c>
      <c r="J447" s="594" t="s">
        <v>285</v>
      </c>
      <c r="K447" s="136">
        <v>0.0945</v>
      </c>
      <c r="L447" s="137"/>
      <c r="M447" s="40"/>
      <c r="N447" s="40"/>
      <c r="O447" s="40"/>
      <c r="P447" s="40"/>
      <c r="Q447" s="40"/>
      <c r="R447" s="32"/>
    </row>
    <row r="448" spans="1:18">
      <c r="A448" s="40"/>
      <c r="B448" s="59"/>
      <c r="C448" s="510" t="s">
        <v>98</v>
      </c>
      <c r="D448" s="77"/>
      <c r="E448" s="77"/>
      <c r="F448" s="77"/>
      <c r="G448" s="77"/>
      <c r="H448" s="77"/>
      <c r="I448" s="510" t="s">
        <v>98</v>
      </c>
      <c r="J448" s="594" t="s">
        <v>288</v>
      </c>
      <c r="K448" s="136">
        <v>0.2994</v>
      </c>
      <c r="L448" s="137"/>
      <c r="M448" s="40"/>
      <c r="N448" s="40"/>
      <c r="O448" s="40"/>
      <c r="P448" s="40"/>
      <c r="Q448" s="40"/>
      <c r="R448" s="32"/>
    </row>
    <row r="449" spans="1:18">
      <c r="A449" s="40"/>
      <c r="B449" s="59"/>
      <c r="C449" s="510" t="s">
        <v>99</v>
      </c>
      <c r="D449" s="77"/>
      <c r="E449" s="77"/>
      <c r="F449" s="77"/>
      <c r="G449" s="77"/>
      <c r="H449" s="77"/>
      <c r="I449" s="510" t="s">
        <v>99</v>
      </c>
      <c r="J449" s="594" t="s">
        <v>286</v>
      </c>
      <c r="K449" s="136">
        <v>0.909</v>
      </c>
      <c r="L449" s="137"/>
      <c r="M449" s="40"/>
      <c r="N449" s="40"/>
      <c r="O449" s="40"/>
      <c r="P449" s="40"/>
      <c r="Q449" s="40"/>
      <c r="R449" s="32"/>
    </row>
    <row r="450" spans="1:18">
      <c r="A450" s="40"/>
      <c r="B450" s="59"/>
      <c r="C450" s="510" t="s">
        <v>209</v>
      </c>
      <c r="D450" s="77"/>
      <c r="E450" s="77"/>
      <c r="F450" s="77"/>
      <c r="G450" s="77"/>
      <c r="H450" s="77"/>
      <c r="I450" s="510" t="s">
        <v>209</v>
      </c>
      <c r="J450" s="611" t="s">
        <v>289</v>
      </c>
      <c r="K450" s="136">
        <v>0.0171</v>
      </c>
      <c r="L450" s="137"/>
      <c r="M450" s="40"/>
      <c r="N450" s="40"/>
      <c r="O450" s="40"/>
      <c r="P450" s="40"/>
      <c r="Q450" s="40"/>
      <c r="R450" s="32"/>
    </row>
    <row r="451" spans="1:18">
      <c r="A451" s="40"/>
      <c r="B451" s="59"/>
      <c r="C451" s="510" t="s">
        <v>290</v>
      </c>
      <c r="D451" s="77"/>
      <c r="E451" s="77"/>
      <c r="F451" s="77"/>
      <c r="G451" s="77"/>
      <c r="H451" s="77"/>
      <c r="I451" s="510" t="s">
        <v>290</v>
      </c>
      <c r="J451" s="593" t="s">
        <v>291</v>
      </c>
      <c r="K451" s="136">
        <v>0.3523</v>
      </c>
      <c r="L451" s="137"/>
      <c r="M451" s="40"/>
      <c r="N451" s="40"/>
      <c r="O451" s="40"/>
      <c r="P451" s="40"/>
      <c r="Q451" s="40"/>
      <c r="R451" s="32"/>
    </row>
    <row r="452" spans="1:18">
      <c r="A452" s="40"/>
      <c r="B452" s="59"/>
      <c r="C452" s="510" t="s">
        <v>47</v>
      </c>
      <c r="D452" s="77"/>
      <c r="E452" s="77"/>
      <c r="F452" s="77"/>
      <c r="G452" s="77"/>
      <c r="H452" s="77"/>
      <c r="I452" s="510" t="s">
        <v>47</v>
      </c>
      <c r="J452" s="594" t="s">
        <v>292</v>
      </c>
      <c r="K452" s="136">
        <v>0.0225</v>
      </c>
      <c r="L452" s="137"/>
      <c r="M452" s="40"/>
      <c r="N452" s="40"/>
      <c r="O452" s="40"/>
      <c r="P452" s="40"/>
      <c r="Q452" s="40"/>
      <c r="R452" s="32"/>
    </row>
    <row r="453" spans="1:18">
      <c r="A453" s="40"/>
      <c r="B453" s="59"/>
      <c r="C453" s="510" t="s">
        <v>293</v>
      </c>
      <c r="D453" s="77"/>
      <c r="E453" s="77"/>
      <c r="F453" s="77"/>
      <c r="G453" s="77"/>
      <c r="H453" s="77"/>
      <c r="I453" s="510" t="s">
        <v>293</v>
      </c>
      <c r="J453" s="594" t="s">
        <v>294</v>
      </c>
      <c r="K453" s="136">
        <v>0.2038</v>
      </c>
      <c r="L453" s="137"/>
      <c r="M453" s="40"/>
      <c r="N453" s="40"/>
      <c r="O453" s="40"/>
      <c r="P453" s="40"/>
      <c r="Q453" s="40"/>
      <c r="R453" s="32"/>
    </row>
    <row r="454" spans="1:18">
      <c r="A454" s="40"/>
      <c r="B454" s="59"/>
      <c r="C454" s="32" t="s">
        <v>295</v>
      </c>
      <c r="D454" s="77"/>
      <c r="E454" s="77"/>
      <c r="F454" s="77"/>
      <c r="G454" s="77"/>
      <c r="H454" s="77"/>
      <c r="I454" s="32" t="s">
        <v>295</v>
      </c>
      <c r="J454" s="594" t="s">
        <v>296</v>
      </c>
      <c r="K454" s="136">
        <v>0.6851</v>
      </c>
      <c r="L454" s="137"/>
      <c r="M454" s="40"/>
      <c r="N454" s="40"/>
      <c r="O454" s="40"/>
      <c r="P454" s="40"/>
      <c r="Q454" s="40"/>
      <c r="R454" s="32"/>
    </row>
    <row r="455" spans="1:18">
      <c r="A455" s="40"/>
      <c r="B455" s="59"/>
      <c r="C455" s="32" t="s">
        <v>81</v>
      </c>
      <c r="D455" s="77"/>
      <c r="E455" s="77"/>
      <c r="F455" s="77"/>
      <c r="G455" s="77"/>
      <c r="H455" s="77"/>
      <c r="I455" s="32" t="s">
        <v>81</v>
      </c>
      <c r="J455" s="594" t="s">
        <v>297</v>
      </c>
      <c r="K455" s="136">
        <v>0.05</v>
      </c>
      <c r="L455" s="137"/>
      <c r="M455" s="40"/>
      <c r="N455" s="40"/>
      <c r="O455" s="40"/>
      <c r="P455" s="40"/>
      <c r="Q455" s="40"/>
      <c r="R455" s="32"/>
    </row>
    <row r="456" spans="1:18">
      <c r="A456" s="40"/>
      <c r="B456" s="59"/>
      <c r="C456" s="135" t="s">
        <v>48</v>
      </c>
      <c r="D456" s="77"/>
      <c r="E456" s="77"/>
      <c r="F456" s="77"/>
      <c r="G456" s="77"/>
      <c r="H456" s="77"/>
      <c r="I456" s="590"/>
      <c r="J456" s="152"/>
      <c r="K456" s="591"/>
      <c r="L456" s="137"/>
      <c r="M456" s="40"/>
      <c r="N456" s="40"/>
      <c r="O456" s="40"/>
      <c r="P456" s="40"/>
      <c r="Q456" s="40"/>
      <c r="R456" s="32"/>
    </row>
    <row r="457" spans="1:18">
      <c r="A457" s="40"/>
      <c r="B457" s="59"/>
      <c r="C457" s="135" t="s">
        <v>189</v>
      </c>
      <c r="D457" s="77"/>
      <c r="E457" s="77"/>
      <c r="F457" s="77"/>
      <c r="G457" s="77"/>
      <c r="H457" s="77"/>
      <c r="I457" s="590"/>
      <c r="J457" s="152"/>
      <c r="K457" s="591"/>
      <c r="L457" s="137"/>
      <c r="M457" s="40"/>
      <c r="N457" s="40"/>
      <c r="O457" s="40"/>
      <c r="P457" s="40"/>
      <c r="Q457" s="40"/>
      <c r="R457" s="32"/>
    </row>
    <row r="458" spans="1:18">
      <c r="A458" s="40"/>
      <c r="B458" s="59"/>
      <c r="C458" s="135" t="s">
        <v>298</v>
      </c>
      <c r="D458" s="77"/>
      <c r="E458" s="77"/>
      <c r="F458" s="77"/>
      <c r="G458" s="77"/>
      <c r="H458" s="77"/>
      <c r="I458" s="590"/>
      <c r="J458" s="152"/>
      <c r="K458" s="591"/>
      <c r="L458" s="137"/>
      <c r="M458" s="40"/>
      <c r="N458" s="40"/>
      <c r="O458" s="40"/>
      <c r="P458" s="40"/>
      <c r="Q458" s="40"/>
      <c r="R458" s="32"/>
    </row>
    <row r="459" spans="1:18">
      <c r="A459" s="40"/>
      <c r="B459" s="59"/>
      <c r="C459" s="135" t="s">
        <v>42</v>
      </c>
      <c r="D459" s="77"/>
      <c r="E459" s="77"/>
      <c r="F459" s="77"/>
      <c r="G459" s="77"/>
      <c r="H459" s="77"/>
      <c r="I459" s="590"/>
      <c r="J459" s="152"/>
      <c r="K459" s="591"/>
      <c r="L459" s="137"/>
      <c r="M459" s="40"/>
      <c r="N459" s="40"/>
      <c r="O459" s="40"/>
      <c r="P459" s="40"/>
      <c r="Q459" s="40"/>
      <c r="R459" s="32"/>
    </row>
    <row r="460" spans="1:18">
      <c r="A460" s="40"/>
      <c r="B460" s="59"/>
      <c r="C460" s="135" t="s">
        <v>67</v>
      </c>
      <c r="D460" s="77"/>
      <c r="E460" s="77"/>
      <c r="F460" s="77"/>
      <c r="G460" s="77"/>
      <c r="H460" s="77"/>
      <c r="I460" s="590"/>
      <c r="J460" s="152"/>
      <c r="K460" s="591"/>
      <c r="L460" s="137"/>
      <c r="M460" s="40"/>
      <c r="N460" s="40"/>
      <c r="O460" s="40"/>
      <c r="P460" s="40"/>
      <c r="Q460" s="40"/>
      <c r="R460" s="32"/>
    </row>
    <row r="461" spans="1:18">
      <c r="A461" s="40"/>
      <c r="B461" s="59"/>
      <c r="C461" s="135" t="s">
        <v>151</v>
      </c>
      <c r="D461" s="77"/>
      <c r="E461" s="77"/>
      <c r="F461" s="77"/>
      <c r="G461" s="77"/>
      <c r="H461" s="77"/>
      <c r="I461" s="590"/>
      <c r="J461" s="152"/>
      <c r="K461" s="591"/>
      <c r="L461" s="137"/>
      <c r="M461" s="40"/>
      <c r="N461" s="40"/>
      <c r="O461" s="40"/>
      <c r="P461" s="40"/>
      <c r="Q461" s="40"/>
      <c r="R461" s="32"/>
    </row>
    <row r="462" spans="1:18">
      <c r="A462" s="40"/>
      <c r="B462" s="59"/>
      <c r="C462" s="136" t="s">
        <v>299</v>
      </c>
      <c r="D462" s="77"/>
      <c r="E462" s="77"/>
      <c r="F462" s="77"/>
      <c r="G462" s="77"/>
      <c r="H462" s="77"/>
      <c r="I462" s="590"/>
      <c r="J462" s="152"/>
      <c r="K462" s="591"/>
      <c r="L462" s="137"/>
      <c r="M462" s="40"/>
      <c r="N462" s="40"/>
      <c r="O462" s="40"/>
      <c r="P462" s="40"/>
      <c r="Q462" s="40"/>
      <c r="R462" s="32"/>
    </row>
    <row r="463" spans="1:18">
      <c r="A463" s="40"/>
      <c r="B463" s="59"/>
      <c r="C463" s="136" t="s">
        <v>49</v>
      </c>
      <c r="D463" s="77"/>
      <c r="E463" s="77"/>
      <c r="F463" s="77"/>
      <c r="G463" s="77"/>
      <c r="H463" s="77"/>
      <c r="I463" s="590"/>
      <c r="J463" s="152"/>
      <c r="K463" s="591"/>
      <c r="L463" s="137"/>
      <c r="M463" s="40"/>
      <c r="N463" s="40"/>
      <c r="O463" s="40"/>
      <c r="P463" s="40"/>
      <c r="Q463" s="40"/>
      <c r="R463" s="32"/>
    </row>
    <row r="464" spans="1:18">
      <c r="A464" s="40"/>
      <c r="B464" s="59"/>
      <c r="C464" s="136" t="s">
        <v>102</v>
      </c>
      <c r="D464" s="77"/>
      <c r="E464" s="77"/>
      <c r="F464" s="77"/>
      <c r="G464" s="77"/>
      <c r="H464" s="77"/>
      <c r="I464" s="590"/>
      <c r="J464" s="152"/>
      <c r="K464" s="591"/>
      <c r="L464" s="137"/>
      <c r="M464" s="40"/>
      <c r="N464" s="40"/>
      <c r="O464" s="40"/>
      <c r="P464" s="40"/>
      <c r="Q464" s="40"/>
      <c r="R464" s="32"/>
    </row>
    <row r="465" spans="1:18">
      <c r="A465" s="40"/>
      <c r="B465" s="59"/>
      <c r="C465" s="136" t="s">
        <v>300</v>
      </c>
      <c r="D465" s="77"/>
      <c r="E465" s="77"/>
      <c r="F465" s="77"/>
      <c r="G465" s="77"/>
      <c r="H465" s="77"/>
      <c r="I465" s="590"/>
      <c r="J465" s="152"/>
      <c r="K465" s="591"/>
      <c r="L465" s="137"/>
      <c r="M465" s="40"/>
      <c r="N465" s="40"/>
      <c r="O465" s="40"/>
      <c r="P465" s="40"/>
      <c r="Q465" s="40"/>
      <c r="R465" s="32"/>
    </row>
    <row r="466" spans="1:18">
      <c r="A466" s="40"/>
      <c r="B466" s="59"/>
      <c r="C466" s="136" t="s">
        <v>174</v>
      </c>
      <c r="D466" s="77"/>
      <c r="E466" s="77"/>
      <c r="F466" s="77"/>
      <c r="G466" s="77"/>
      <c r="H466" s="77"/>
      <c r="I466" s="590"/>
      <c r="J466" s="152"/>
      <c r="K466" s="591"/>
      <c r="L466" s="137"/>
      <c r="M466" s="40"/>
      <c r="N466" s="40"/>
      <c r="O466" s="40"/>
      <c r="P466" s="40"/>
      <c r="Q466" s="40"/>
      <c r="R466" s="32"/>
    </row>
    <row r="467" spans="1:18">
      <c r="A467" s="40"/>
      <c r="B467" s="59"/>
      <c r="C467" s="136" t="s">
        <v>116</v>
      </c>
      <c r="D467" s="77"/>
      <c r="E467" s="77"/>
      <c r="F467" s="77"/>
      <c r="G467" s="77"/>
      <c r="H467" s="77"/>
      <c r="I467" s="590"/>
      <c r="J467" s="152"/>
      <c r="K467" s="591"/>
      <c r="L467" s="137"/>
      <c r="M467" s="40"/>
      <c r="N467" s="40"/>
      <c r="O467" s="40"/>
      <c r="P467" s="40"/>
      <c r="Q467" s="40"/>
      <c r="R467" s="32"/>
    </row>
    <row r="468" spans="1:18">
      <c r="A468" s="40"/>
      <c r="B468" s="59"/>
      <c r="C468" s="136" t="s">
        <v>172</v>
      </c>
      <c r="D468" s="77"/>
      <c r="E468" s="77"/>
      <c r="F468" s="77"/>
      <c r="G468" s="77"/>
      <c r="H468" s="77"/>
      <c r="I468" s="590"/>
      <c r="J468" s="152"/>
      <c r="K468" s="591"/>
      <c r="L468" s="137"/>
      <c r="M468" s="40"/>
      <c r="N468" s="40"/>
      <c r="O468" s="40"/>
      <c r="P468" s="40"/>
      <c r="Q468" s="40"/>
      <c r="R468" s="32"/>
    </row>
    <row r="469" spans="1:18">
      <c r="A469" s="40"/>
      <c r="B469" s="59"/>
      <c r="C469" s="136" t="s">
        <v>301</v>
      </c>
      <c r="D469" s="77"/>
      <c r="E469" s="77"/>
      <c r="F469" s="77"/>
      <c r="G469" s="77"/>
      <c r="H469" s="77"/>
      <c r="I469" s="590"/>
      <c r="J469" s="152"/>
      <c r="K469" s="591"/>
      <c r="L469" s="137"/>
      <c r="M469" s="40"/>
      <c r="N469" s="40"/>
      <c r="O469" s="40"/>
      <c r="P469" s="40"/>
      <c r="Q469" s="40"/>
      <c r="R469" s="32"/>
    </row>
    <row r="470" spans="1:18">
      <c r="A470" s="40"/>
      <c r="B470" s="59"/>
      <c r="C470" s="136" t="s">
        <v>235</v>
      </c>
      <c r="D470" s="77"/>
      <c r="E470" s="77"/>
      <c r="F470" s="77"/>
      <c r="G470" s="77"/>
      <c r="H470" s="77"/>
      <c r="I470" s="590"/>
      <c r="J470" s="152"/>
      <c r="K470" s="591"/>
      <c r="L470" s="137"/>
      <c r="M470" s="40"/>
      <c r="N470" s="40"/>
      <c r="O470" s="40"/>
      <c r="P470" s="40"/>
      <c r="Q470" s="40"/>
      <c r="R470" s="32"/>
    </row>
    <row r="471" spans="1:18">
      <c r="A471" s="40"/>
      <c r="B471" s="59"/>
      <c r="C471" s="136" t="s">
        <v>54</v>
      </c>
      <c r="D471" s="77"/>
      <c r="E471" s="77"/>
      <c r="F471" s="77"/>
      <c r="G471" s="77"/>
      <c r="H471" s="77"/>
      <c r="I471" s="148" t="s">
        <v>54</v>
      </c>
      <c r="J471" s="148" t="s">
        <v>91</v>
      </c>
      <c r="K471" s="148">
        <v>0.8</v>
      </c>
      <c r="L471" s="137"/>
      <c r="M471" s="40"/>
      <c r="N471" s="40"/>
      <c r="O471" s="40"/>
      <c r="P471" s="40"/>
      <c r="Q471" s="40"/>
      <c r="R471" s="32"/>
    </row>
    <row r="472" spans="1:18">
      <c r="A472" s="40"/>
      <c r="B472" s="59"/>
      <c r="C472" s="136" t="s">
        <v>47</v>
      </c>
      <c r="D472" s="77"/>
      <c r="E472" s="77"/>
      <c r="F472" s="77"/>
      <c r="G472" s="77"/>
      <c r="H472" s="77"/>
      <c r="I472" s="148"/>
      <c r="J472" s="148"/>
      <c r="K472" s="148"/>
      <c r="L472" s="137"/>
      <c r="M472" s="40"/>
      <c r="N472" s="40"/>
      <c r="O472" s="40"/>
      <c r="P472" s="40"/>
      <c r="Q472" s="40"/>
      <c r="R472" s="32"/>
    </row>
    <row r="473" spans="1:18">
      <c r="A473" s="40"/>
      <c r="B473" s="59"/>
      <c r="C473" s="136" t="s">
        <v>81</v>
      </c>
      <c r="D473" s="77"/>
      <c r="E473" s="77"/>
      <c r="F473" s="77"/>
      <c r="G473" s="77"/>
      <c r="H473" s="77"/>
      <c r="I473" s="148"/>
      <c r="J473" s="148"/>
      <c r="K473" s="148"/>
      <c r="L473" s="137"/>
      <c r="M473" s="40"/>
      <c r="N473" s="40"/>
      <c r="O473" s="40"/>
      <c r="P473" s="40"/>
      <c r="Q473" s="40"/>
      <c r="R473" s="32"/>
    </row>
    <row r="474" spans="1:18">
      <c r="A474" s="40"/>
      <c r="B474" s="59"/>
      <c r="C474" s="136" t="s">
        <v>73</v>
      </c>
      <c r="D474" s="77"/>
      <c r="E474" s="77"/>
      <c r="F474" s="77"/>
      <c r="G474" s="77"/>
      <c r="H474" s="77"/>
      <c r="I474" s="148"/>
      <c r="J474" s="148"/>
      <c r="K474" s="148"/>
      <c r="L474" s="137"/>
      <c r="M474" s="40"/>
      <c r="N474" s="40"/>
      <c r="O474" s="40"/>
      <c r="P474" s="40"/>
      <c r="Q474" s="40"/>
      <c r="R474" s="32"/>
    </row>
    <row r="475" spans="1:18">
      <c r="A475" s="40"/>
      <c r="B475" s="59"/>
      <c r="C475" s="136" t="s">
        <v>51</v>
      </c>
      <c r="D475" s="77"/>
      <c r="E475" s="77"/>
      <c r="F475" s="77"/>
      <c r="G475" s="77"/>
      <c r="H475" s="77"/>
      <c r="I475" s="148" t="s">
        <v>51</v>
      </c>
      <c r="J475" s="148" t="s">
        <v>302</v>
      </c>
      <c r="K475" s="148">
        <v>0.083</v>
      </c>
      <c r="L475" s="137"/>
      <c r="M475" s="40"/>
      <c r="N475" s="40"/>
      <c r="O475" s="40"/>
      <c r="P475" s="40"/>
      <c r="Q475" s="40"/>
      <c r="R475" s="32"/>
    </row>
    <row r="476" spans="1:18">
      <c r="A476" s="40"/>
      <c r="B476" s="59"/>
      <c r="C476" s="136" t="s">
        <v>189</v>
      </c>
      <c r="D476" s="77"/>
      <c r="E476" s="77"/>
      <c r="F476" s="77"/>
      <c r="G476" s="77"/>
      <c r="H476" s="77"/>
      <c r="I476" s="148"/>
      <c r="J476" s="148"/>
      <c r="K476" s="148"/>
      <c r="L476" s="137"/>
      <c r="M476" s="40"/>
      <c r="N476" s="40"/>
      <c r="O476" s="40"/>
      <c r="P476" s="40"/>
      <c r="Q476" s="40"/>
      <c r="R476" s="32"/>
    </row>
    <row r="477" spans="1:18">
      <c r="A477" s="40"/>
      <c r="B477" s="59"/>
      <c r="C477" s="136" t="s">
        <v>303</v>
      </c>
      <c r="D477" s="77"/>
      <c r="E477" s="77"/>
      <c r="F477" s="77"/>
      <c r="G477" s="77"/>
      <c r="H477" s="77"/>
      <c r="I477" s="148" t="s">
        <v>303</v>
      </c>
      <c r="J477" s="148" t="s">
        <v>304</v>
      </c>
      <c r="K477" s="148">
        <v>0.04</v>
      </c>
      <c r="L477" s="137"/>
      <c r="M477" s="40"/>
      <c r="N477" s="40"/>
      <c r="O477" s="40"/>
      <c r="P477" s="40"/>
      <c r="Q477" s="40"/>
      <c r="R477" s="32"/>
    </row>
    <row r="478" spans="1:18">
      <c r="A478" s="40"/>
      <c r="B478" s="59"/>
      <c r="C478" s="136" t="s">
        <v>305</v>
      </c>
      <c r="D478" s="77"/>
      <c r="E478" s="77"/>
      <c r="F478" s="77"/>
      <c r="G478" s="77"/>
      <c r="H478" s="77"/>
      <c r="I478" s="148"/>
      <c r="J478" s="148"/>
      <c r="K478" s="148"/>
      <c r="L478" s="137"/>
      <c r="M478" s="40"/>
      <c r="N478" s="40"/>
      <c r="O478" s="40"/>
      <c r="P478" s="40"/>
      <c r="Q478" s="40"/>
      <c r="R478" s="32"/>
    </row>
    <row r="479" spans="1:18">
      <c r="A479" s="40"/>
      <c r="B479" s="59"/>
      <c r="C479" s="136" t="s">
        <v>306</v>
      </c>
      <c r="D479" s="77"/>
      <c r="E479" s="77"/>
      <c r="F479" s="77"/>
      <c r="G479" s="77"/>
      <c r="H479" s="77"/>
      <c r="I479" s="148" t="s">
        <v>306</v>
      </c>
      <c r="J479" s="148" t="s">
        <v>307</v>
      </c>
      <c r="K479" s="148">
        <v>0.035</v>
      </c>
      <c r="L479" s="137"/>
      <c r="M479" s="40"/>
      <c r="N479" s="40"/>
      <c r="O479" s="40"/>
      <c r="P479" s="40"/>
      <c r="Q479" s="40"/>
      <c r="R479" s="32"/>
    </row>
    <row r="480" spans="1:18">
      <c r="A480" s="40"/>
      <c r="B480" s="59"/>
      <c r="C480" s="136" t="s">
        <v>88</v>
      </c>
      <c r="D480" s="77"/>
      <c r="E480" s="77"/>
      <c r="F480" s="77"/>
      <c r="G480" s="77"/>
      <c r="H480" s="77"/>
      <c r="I480" s="148" t="s">
        <v>88</v>
      </c>
      <c r="J480" s="148" t="s">
        <v>308</v>
      </c>
      <c r="K480" s="148">
        <v>0.008</v>
      </c>
      <c r="L480" s="137"/>
      <c r="M480" s="40"/>
      <c r="N480" s="40"/>
      <c r="O480" s="40"/>
      <c r="P480" s="40"/>
      <c r="Q480" s="40"/>
      <c r="R480" s="32"/>
    </row>
    <row r="481" spans="1:18">
      <c r="A481" s="40"/>
      <c r="B481" s="59"/>
      <c r="C481" s="136" t="s">
        <v>309</v>
      </c>
      <c r="D481" s="77"/>
      <c r="E481" s="77"/>
      <c r="F481" s="77"/>
      <c r="G481" s="77"/>
      <c r="H481" s="77"/>
      <c r="I481" s="148"/>
      <c r="J481" s="148"/>
      <c r="K481" s="148"/>
      <c r="L481" s="137"/>
      <c r="M481" s="40"/>
      <c r="N481" s="40"/>
      <c r="O481" s="40"/>
      <c r="P481" s="40"/>
      <c r="Q481" s="40"/>
      <c r="R481" s="32"/>
    </row>
    <row r="482" spans="1:18">
      <c r="A482" s="40"/>
      <c r="B482" s="59"/>
      <c r="C482" s="136" t="s">
        <v>90</v>
      </c>
      <c r="D482" s="77"/>
      <c r="E482" s="77"/>
      <c r="F482" s="77"/>
      <c r="G482" s="77"/>
      <c r="H482" s="77"/>
      <c r="I482" s="148" t="s">
        <v>90</v>
      </c>
      <c r="J482" s="148" t="s">
        <v>310</v>
      </c>
      <c r="K482" s="148">
        <v>0.038</v>
      </c>
      <c r="L482" s="137"/>
      <c r="M482" s="40"/>
      <c r="N482" s="40"/>
      <c r="O482" s="40"/>
      <c r="P482" s="40"/>
      <c r="Q482" s="40"/>
      <c r="R482" s="32"/>
    </row>
    <row r="483" spans="1:18">
      <c r="A483" s="40"/>
      <c r="B483" s="59"/>
      <c r="C483" s="136" t="s">
        <v>94</v>
      </c>
      <c r="D483" s="77"/>
      <c r="E483" s="77"/>
      <c r="F483" s="77"/>
      <c r="G483" s="77"/>
      <c r="H483" s="77"/>
      <c r="I483" s="148"/>
      <c r="J483" s="148"/>
      <c r="K483" s="148"/>
      <c r="L483" s="137"/>
      <c r="M483" s="40"/>
      <c r="N483" s="40"/>
      <c r="O483" s="40"/>
      <c r="P483" s="40"/>
      <c r="Q483" s="40"/>
      <c r="R483" s="32"/>
    </row>
    <row r="484" spans="1:18">
      <c r="A484" s="40"/>
      <c r="B484" s="59"/>
      <c r="C484" s="136" t="s">
        <v>93</v>
      </c>
      <c r="D484" s="77"/>
      <c r="E484" s="77"/>
      <c r="F484" s="77"/>
      <c r="G484" s="77"/>
      <c r="H484" s="77"/>
      <c r="I484" s="148"/>
      <c r="J484" s="148"/>
      <c r="K484" s="148"/>
      <c r="L484" s="137"/>
      <c r="M484" s="40"/>
      <c r="N484" s="40"/>
      <c r="O484" s="40"/>
      <c r="P484" s="40"/>
      <c r="Q484" s="40"/>
      <c r="R484" s="32"/>
    </row>
    <row r="485" spans="1:18">
      <c r="A485" s="40"/>
      <c r="B485" s="59"/>
      <c r="C485" s="136" t="s">
        <v>311</v>
      </c>
      <c r="D485" s="77"/>
      <c r="E485" s="77"/>
      <c r="F485" s="77"/>
      <c r="G485" s="77"/>
      <c r="H485" s="77"/>
      <c r="I485" s="148"/>
      <c r="J485" s="148"/>
      <c r="K485" s="148"/>
      <c r="L485" s="137"/>
      <c r="M485" s="40"/>
      <c r="N485" s="40"/>
      <c r="O485" s="40"/>
      <c r="P485" s="40"/>
      <c r="Q485" s="40"/>
      <c r="R485" s="32"/>
    </row>
    <row r="486" spans="1:18">
      <c r="A486" s="40"/>
      <c r="B486" s="59"/>
      <c r="C486" s="136" t="s">
        <v>209</v>
      </c>
      <c r="D486" s="77"/>
      <c r="E486" s="77"/>
      <c r="F486" s="77"/>
      <c r="G486" s="77"/>
      <c r="H486" s="77"/>
      <c r="I486" s="148" t="s">
        <v>209</v>
      </c>
      <c r="J486" s="148" t="s">
        <v>312</v>
      </c>
      <c r="K486" s="148">
        <v>0.01</v>
      </c>
      <c r="L486" s="137"/>
      <c r="M486" s="40"/>
      <c r="N486" s="40"/>
      <c r="O486" s="40"/>
      <c r="P486" s="40"/>
      <c r="Q486" s="40"/>
      <c r="R486" s="32"/>
    </row>
    <row r="487" spans="1:18">
      <c r="A487" s="40"/>
      <c r="B487" s="59"/>
      <c r="C487" s="136" t="s">
        <v>313</v>
      </c>
      <c r="D487" s="77"/>
      <c r="E487" s="77"/>
      <c r="F487" s="77"/>
      <c r="G487" s="77"/>
      <c r="H487" s="77"/>
      <c r="I487" s="148" t="s">
        <v>313</v>
      </c>
      <c r="J487" s="148" t="s">
        <v>175</v>
      </c>
      <c r="K487" s="148">
        <v>0.008</v>
      </c>
      <c r="L487" s="137"/>
      <c r="M487" s="40"/>
      <c r="N487" s="40"/>
      <c r="O487" s="40"/>
      <c r="P487" s="40"/>
      <c r="Q487" s="40"/>
      <c r="R487" s="32"/>
    </row>
    <row r="488" spans="1:18">
      <c r="A488" s="40"/>
      <c r="B488" s="59"/>
      <c r="C488" s="136" t="s">
        <v>314</v>
      </c>
      <c r="D488" s="77"/>
      <c r="E488" s="77"/>
      <c r="F488" s="77"/>
      <c r="G488" s="77"/>
      <c r="H488" s="77"/>
      <c r="I488" s="148"/>
      <c r="J488" s="148"/>
      <c r="K488" s="148"/>
      <c r="L488" s="137"/>
      <c r="M488" s="40"/>
      <c r="N488" s="40"/>
      <c r="O488" s="40"/>
      <c r="P488" s="40"/>
      <c r="Q488" s="40"/>
      <c r="R488" s="32"/>
    </row>
    <row r="489" spans="1:18">
      <c r="A489" s="40"/>
      <c r="B489" s="59"/>
      <c r="C489" s="136" t="s">
        <v>315</v>
      </c>
      <c r="D489" s="77"/>
      <c r="E489" s="77"/>
      <c r="F489" s="77"/>
      <c r="G489" s="77"/>
      <c r="H489" s="77"/>
      <c r="I489" s="148" t="s">
        <v>315</v>
      </c>
      <c r="J489" s="148" t="s">
        <v>312</v>
      </c>
      <c r="K489" s="148">
        <v>0.003</v>
      </c>
      <c r="L489" s="137"/>
      <c r="M489" s="40"/>
      <c r="N489" s="40"/>
      <c r="O489" s="40"/>
      <c r="P489" s="40"/>
      <c r="Q489" s="40"/>
      <c r="R489" s="32"/>
    </row>
    <row r="490" spans="1:18">
      <c r="A490" s="40"/>
      <c r="B490" s="59"/>
      <c r="C490" s="136" t="s">
        <v>316</v>
      </c>
      <c r="D490" s="77"/>
      <c r="E490" s="77"/>
      <c r="F490" s="77"/>
      <c r="G490" s="77"/>
      <c r="H490" s="77"/>
      <c r="I490" s="590"/>
      <c r="J490" s="152"/>
      <c r="K490" s="591"/>
      <c r="L490" s="137"/>
      <c r="M490" s="40"/>
      <c r="N490" s="40"/>
      <c r="O490" s="40"/>
      <c r="P490" s="40"/>
      <c r="Q490" s="40"/>
      <c r="R490" s="32"/>
    </row>
    <row r="491" spans="1:18">
      <c r="A491" s="40"/>
      <c r="B491" s="59"/>
      <c r="C491" s="136" t="s">
        <v>169</v>
      </c>
      <c r="D491" s="77"/>
      <c r="E491" s="77"/>
      <c r="F491" s="77"/>
      <c r="G491" s="77"/>
      <c r="H491" s="77"/>
      <c r="I491" s="590"/>
      <c r="J491" s="152"/>
      <c r="K491" s="591"/>
      <c r="L491" s="137"/>
      <c r="M491" s="40"/>
      <c r="N491" s="40"/>
      <c r="O491" s="40"/>
      <c r="P491" s="40"/>
      <c r="Q491" s="40"/>
      <c r="R491" s="32"/>
    </row>
    <row r="492" spans="1:18">
      <c r="A492" s="40"/>
      <c r="B492" s="59"/>
      <c r="C492" s="136" t="s">
        <v>99</v>
      </c>
      <c r="D492" s="77"/>
      <c r="E492" s="77"/>
      <c r="F492" s="77"/>
      <c r="G492" s="77"/>
      <c r="H492" s="77"/>
      <c r="I492" s="590"/>
      <c r="J492" s="152"/>
      <c r="K492" s="591"/>
      <c r="L492" s="137"/>
      <c r="M492" s="40"/>
      <c r="N492" s="40"/>
      <c r="O492" s="40"/>
      <c r="P492" s="40"/>
      <c r="Q492" s="40"/>
      <c r="R492" s="32"/>
    </row>
    <row r="493" spans="1:18">
      <c r="A493" s="40"/>
      <c r="B493" s="59"/>
      <c r="C493" s="136" t="s">
        <v>221</v>
      </c>
      <c r="D493" s="77"/>
      <c r="E493" s="77"/>
      <c r="F493" s="77"/>
      <c r="G493" s="77"/>
      <c r="H493" s="77"/>
      <c r="I493" s="590"/>
      <c r="J493" s="152"/>
      <c r="K493" s="591"/>
      <c r="L493" s="137"/>
      <c r="M493" s="40"/>
      <c r="N493" s="40"/>
      <c r="O493" s="40"/>
      <c r="P493" s="40"/>
      <c r="Q493" s="40"/>
      <c r="R493" s="32"/>
    </row>
    <row r="494" spans="1:18">
      <c r="A494" s="40"/>
      <c r="B494" s="59"/>
      <c r="C494" s="136" t="s">
        <v>317</v>
      </c>
      <c r="D494" s="77"/>
      <c r="E494" s="77"/>
      <c r="F494" s="77"/>
      <c r="G494" s="77"/>
      <c r="H494" s="77"/>
      <c r="I494" s="590"/>
      <c r="J494" s="152"/>
      <c r="K494" s="591"/>
      <c r="L494" s="137"/>
      <c r="M494" s="40"/>
      <c r="N494" s="40"/>
      <c r="O494" s="40"/>
      <c r="P494" s="40"/>
      <c r="Q494" s="40"/>
      <c r="R494" s="32"/>
    </row>
    <row r="495" spans="1:18">
      <c r="A495" s="40"/>
      <c r="B495" s="59"/>
      <c r="C495" s="136" t="s">
        <v>74</v>
      </c>
      <c r="D495" s="77"/>
      <c r="E495" s="77"/>
      <c r="F495" s="77"/>
      <c r="G495" s="77"/>
      <c r="H495" s="77"/>
      <c r="I495" s="590"/>
      <c r="J495" s="152"/>
      <c r="K495" s="591"/>
      <c r="L495" s="137"/>
      <c r="M495" s="40"/>
      <c r="N495" s="40"/>
      <c r="O495" s="40"/>
      <c r="P495" s="40"/>
      <c r="Q495" s="40"/>
      <c r="R495" s="32"/>
    </row>
    <row r="496" spans="1:18">
      <c r="A496" s="40"/>
      <c r="B496" s="59"/>
      <c r="C496" s="136" t="s">
        <v>180</v>
      </c>
      <c r="D496" s="77"/>
      <c r="E496" s="77"/>
      <c r="F496" s="77"/>
      <c r="G496" s="77"/>
      <c r="H496" s="77"/>
      <c r="I496" s="590"/>
      <c r="J496" s="152"/>
      <c r="K496" s="591"/>
      <c r="L496" s="137"/>
      <c r="M496" s="40"/>
      <c r="N496" s="40"/>
      <c r="O496" s="40"/>
      <c r="P496" s="40"/>
      <c r="Q496" s="40"/>
      <c r="R496" s="32"/>
    </row>
    <row r="497" spans="1:18">
      <c r="A497" s="40"/>
      <c r="B497" s="59"/>
      <c r="C497" s="136" t="s">
        <v>150</v>
      </c>
      <c r="D497" s="77"/>
      <c r="E497" s="77"/>
      <c r="F497" s="77"/>
      <c r="G497" s="77"/>
      <c r="H497" s="77"/>
      <c r="I497" s="590"/>
      <c r="J497" s="152"/>
      <c r="K497" s="591"/>
      <c r="L497" s="137"/>
      <c r="M497" s="40"/>
      <c r="N497" s="40"/>
      <c r="O497" s="40"/>
      <c r="P497" s="40"/>
      <c r="Q497" s="40"/>
      <c r="R497" s="32"/>
    </row>
    <row r="498" spans="1:18">
      <c r="A498" s="40"/>
      <c r="B498" s="59"/>
      <c r="C498" s="59" t="s">
        <v>88</v>
      </c>
      <c r="D498" s="77"/>
      <c r="E498" s="77"/>
      <c r="F498" s="77"/>
      <c r="G498" s="77"/>
      <c r="H498" s="77"/>
      <c r="I498" s="59" t="s">
        <v>88</v>
      </c>
      <c r="J498" s="59" t="s">
        <v>318</v>
      </c>
      <c r="K498" s="59">
        <v>0.9</v>
      </c>
      <c r="L498" s="59">
        <v>0</v>
      </c>
      <c r="M498" s="40"/>
      <c r="N498" s="40"/>
      <c r="O498" s="40"/>
      <c r="P498" s="40"/>
      <c r="Q498" s="40"/>
      <c r="R498" s="32"/>
    </row>
    <row r="499" spans="1:18">
      <c r="A499" s="40"/>
      <c r="B499" s="59"/>
      <c r="C499" s="59" t="s">
        <v>48</v>
      </c>
      <c r="D499" s="77"/>
      <c r="E499" s="77"/>
      <c r="F499" s="77"/>
      <c r="G499" s="77"/>
      <c r="H499" s="77"/>
      <c r="I499" s="59" t="s">
        <v>48</v>
      </c>
      <c r="J499" s="59" t="s">
        <v>319</v>
      </c>
      <c r="K499" s="59">
        <v>0.55</v>
      </c>
      <c r="L499" s="59">
        <v>0</v>
      </c>
      <c r="M499" s="40"/>
      <c r="N499" s="40"/>
      <c r="O499" s="40"/>
      <c r="P499" s="40"/>
      <c r="Q499" s="40"/>
      <c r="R499" s="32"/>
    </row>
    <row r="500" spans="1:18">
      <c r="A500" s="40"/>
      <c r="B500" s="59"/>
      <c r="C500" s="59" t="s">
        <v>51</v>
      </c>
      <c r="D500" s="77"/>
      <c r="E500" s="77"/>
      <c r="F500" s="77"/>
      <c r="G500" s="77"/>
      <c r="H500" s="77"/>
      <c r="I500" s="59" t="s">
        <v>51</v>
      </c>
      <c r="J500" s="59" t="s">
        <v>262</v>
      </c>
      <c r="K500" s="59">
        <v>0.85</v>
      </c>
      <c r="L500" s="137">
        <v>0</v>
      </c>
      <c r="M500" s="40"/>
      <c r="N500" s="40"/>
      <c r="O500" s="40"/>
      <c r="P500" s="40"/>
      <c r="Q500" s="40"/>
      <c r="R500" s="32"/>
    </row>
    <row r="501" spans="1:18">
      <c r="A501" s="40"/>
      <c r="B501" s="59"/>
      <c r="C501" s="59" t="s">
        <v>51</v>
      </c>
      <c r="D501" s="77"/>
      <c r="E501" s="77"/>
      <c r="F501" s="77"/>
      <c r="G501" s="77"/>
      <c r="H501" s="77"/>
      <c r="I501" s="59"/>
      <c r="J501" s="59"/>
      <c r="K501" s="59"/>
      <c r="L501" s="59"/>
      <c r="M501" s="40"/>
      <c r="N501" s="40"/>
      <c r="O501" s="40"/>
      <c r="P501" s="40"/>
      <c r="Q501" s="40"/>
      <c r="R501" s="32"/>
    </row>
    <row r="502" spans="1:18">
      <c r="A502" s="40"/>
      <c r="B502" s="59"/>
      <c r="C502" s="59" t="s">
        <v>293</v>
      </c>
      <c r="D502" s="77"/>
      <c r="E502" s="77"/>
      <c r="F502" s="77"/>
      <c r="G502" s="77"/>
      <c r="H502" s="77"/>
      <c r="I502" s="59" t="s">
        <v>293</v>
      </c>
      <c r="J502" s="59" t="s">
        <v>320</v>
      </c>
      <c r="K502" s="59">
        <v>0.09</v>
      </c>
      <c r="L502" s="59">
        <v>0</v>
      </c>
      <c r="M502" s="40"/>
      <c r="N502" s="40"/>
      <c r="O502" s="40"/>
      <c r="P502" s="40"/>
      <c r="Q502" s="40"/>
      <c r="R502" s="32"/>
    </row>
    <row r="503" spans="1:18">
      <c r="A503" s="40"/>
      <c r="B503" s="59"/>
      <c r="C503" s="59" t="s">
        <v>108</v>
      </c>
      <c r="D503" s="77"/>
      <c r="E503" s="77"/>
      <c r="F503" s="77"/>
      <c r="G503" s="77"/>
      <c r="H503" s="77"/>
      <c r="I503" s="59" t="s">
        <v>108</v>
      </c>
      <c r="J503" s="59">
        <v>3</v>
      </c>
      <c r="K503" s="59">
        <v>0.06</v>
      </c>
      <c r="L503" s="59">
        <v>0</v>
      </c>
      <c r="M503" s="40"/>
      <c r="N503" s="40"/>
      <c r="O503" s="40"/>
      <c r="P503" s="40"/>
      <c r="Q503" s="40"/>
      <c r="R503" s="32"/>
    </row>
    <row r="504" spans="1:18">
      <c r="A504" s="40"/>
      <c r="B504" s="59"/>
      <c r="C504" s="59" t="s">
        <v>108</v>
      </c>
      <c r="D504" s="77"/>
      <c r="E504" s="77"/>
      <c r="F504" s="77"/>
      <c r="G504" s="77"/>
      <c r="H504" s="77"/>
      <c r="I504" s="59" t="s">
        <v>108</v>
      </c>
      <c r="J504" s="59">
        <v>4</v>
      </c>
      <c r="K504" s="59">
        <v>0.17</v>
      </c>
      <c r="L504" s="59">
        <v>0</v>
      </c>
      <c r="M504" s="40"/>
      <c r="N504" s="40"/>
      <c r="O504" s="40"/>
      <c r="P504" s="40"/>
      <c r="Q504" s="40"/>
      <c r="R504" s="32"/>
    </row>
    <row r="505" spans="1:18">
      <c r="A505" s="40"/>
      <c r="B505" s="59"/>
      <c r="C505" s="59" t="s">
        <v>321</v>
      </c>
      <c r="D505" s="77"/>
      <c r="E505" s="77"/>
      <c r="F505" s="77"/>
      <c r="G505" s="77"/>
      <c r="H505" s="77"/>
      <c r="I505" s="59" t="s">
        <v>321</v>
      </c>
      <c r="J505" s="59" t="s">
        <v>203</v>
      </c>
      <c r="K505" s="59">
        <v>0.06</v>
      </c>
      <c r="L505" s="59">
        <v>0</v>
      </c>
      <c r="M505" s="40"/>
      <c r="N505" s="40"/>
      <c r="O505" s="40"/>
      <c r="P505" s="40"/>
      <c r="Q505" s="40"/>
      <c r="R505" s="32"/>
    </row>
    <row r="506" spans="1:18">
      <c r="A506" s="40"/>
      <c r="B506" s="59"/>
      <c r="C506" s="59" t="s">
        <v>52</v>
      </c>
      <c r="D506" s="77"/>
      <c r="E506" s="77"/>
      <c r="F506" s="77"/>
      <c r="G506" s="77"/>
      <c r="H506" s="77"/>
      <c r="I506" s="59" t="s">
        <v>52</v>
      </c>
      <c r="J506" s="59" t="s">
        <v>82</v>
      </c>
      <c r="K506" s="59">
        <v>0.62</v>
      </c>
      <c r="L506" s="59">
        <v>0</v>
      </c>
      <c r="M506" s="40"/>
      <c r="N506" s="40"/>
      <c r="O506" s="40"/>
      <c r="P506" s="40"/>
      <c r="Q506" s="40"/>
      <c r="R506" s="32"/>
    </row>
    <row r="507" spans="1:18">
      <c r="A507" s="40"/>
      <c r="B507" s="59"/>
      <c r="C507" s="59" t="s">
        <v>322</v>
      </c>
      <c r="D507" s="77"/>
      <c r="E507" s="77"/>
      <c r="F507" s="77"/>
      <c r="G507" s="77"/>
      <c r="H507" s="77"/>
      <c r="I507" s="59" t="s">
        <v>322</v>
      </c>
      <c r="J507" s="59" t="s">
        <v>85</v>
      </c>
      <c r="K507" s="59">
        <v>0.17</v>
      </c>
      <c r="L507" s="59">
        <v>0</v>
      </c>
      <c r="M507" s="40"/>
      <c r="N507" s="40"/>
      <c r="O507" s="40"/>
      <c r="P507" s="40"/>
      <c r="Q507" s="40"/>
      <c r="R507" s="32"/>
    </row>
    <row r="508" spans="1:18">
      <c r="A508" s="40"/>
      <c r="B508" s="59"/>
      <c r="C508" s="59" t="s">
        <v>323</v>
      </c>
      <c r="D508" s="77"/>
      <c r="E508" s="77"/>
      <c r="F508" s="77"/>
      <c r="G508" s="77"/>
      <c r="H508" s="77"/>
      <c r="I508" s="59" t="s">
        <v>323</v>
      </c>
      <c r="J508" s="59">
        <v>2</v>
      </c>
      <c r="K508" s="59">
        <v>0.3</v>
      </c>
      <c r="L508" s="59">
        <v>0</v>
      </c>
      <c r="M508" s="40"/>
      <c r="N508" s="40"/>
      <c r="O508" s="40"/>
      <c r="P508" s="40"/>
      <c r="Q508" s="40"/>
      <c r="R508" s="32"/>
    </row>
    <row r="509" spans="1:18">
      <c r="A509" s="40"/>
      <c r="B509" s="59"/>
      <c r="C509" s="59" t="s">
        <v>50</v>
      </c>
      <c r="D509" s="77"/>
      <c r="E509" s="77"/>
      <c r="F509" s="77"/>
      <c r="G509" s="77"/>
      <c r="H509" s="77"/>
      <c r="I509" s="59" t="s">
        <v>50</v>
      </c>
      <c r="J509" s="59" t="s">
        <v>324</v>
      </c>
      <c r="K509" s="59">
        <v>0.11</v>
      </c>
      <c r="L509" s="59">
        <v>0</v>
      </c>
      <c r="M509" s="40"/>
      <c r="N509" s="40"/>
      <c r="O509" s="40"/>
      <c r="P509" s="40"/>
      <c r="Q509" s="40"/>
      <c r="R509" s="32"/>
    </row>
    <row r="510" spans="1:18">
      <c r="A510" s="40"/>
      <c r="B510" s="59"/>
      <c r="C510" s="59" t="s">
        <v>317</v>
      </c>
      <c r="D510" s="77"/>
      <c r="E510" s="77"/>
      <c r="F510" s="77"/>
      <c r="G510" s="77"/>
      <c r="H510" s="77"/>
      <c r="I510" s="59" t="s">
        <v>317</v>
      </c>
      <c r="J510" s="59">
        <v>6</v>
      </c>
      <c r="K510" s="59">
        <v>0.02</v>
      </c>
      <c r="L510" s="59">
        <v>0</v>
      </c>
      <c r="M510" s="40"/>
      <c r="N510" s="40"/>
      <c r="O510" s="40"/>
      <c r="P510" s="40"/>
      <c r="Q510" s="40"/>
      <c r="R510" s="32"/>
    </row>
    <row r="511" spans="1:18">
      <c r="A511" s="40"/>
      <c r="B511" s="59"/>
      <c r="C511" s="59" t="s">
        <v>325</v>
      </c>
      <c r="D511" s="77"/>
      <c r="E511" s="77"/>
      <c r="F511" s="77"/>
      <c r="G511" s="77"/>
      <c r="H511" s="77"/>
      <c r="I511" s="59" t="s">
        <v>325</v>
      </c>
      <c r="J511" s="59" t="s">
        <v>326</v>
      </c>
      <c r="K511" s="59">
        <v>0.12</v>
      </c>
      <c r="L511" s="59">
        <v>0</v>
      </c>
      <c r="M511" s="40"/>
      <c r="N511" s="40"/>
      <c r="O511" s="40"/>
      <c r="P511" s="40"/>
      <c r="Q511" s="40"/>
      <c r="R511" s="32"/>
    </row>
    <row r="512" spans="1:18">
      <c r="A512" s="40"/>
      <c r="B512" s="59"/>
      <c r="C512" s="59" t="s">
        <v>230</v>
      </c>
      <c r="D512" s="77"/>
      <c r="E512" s="77"/>
      <c r="F512" s="77"/>
      <c r="G512" s="77"/>
      <c r="H512" s="77"/>
      <c r="I512" s="59" t="s">
        <v>230</v>
      </c>
      <c r="J512" s="59" t="s">
        <v>327</v>
      </c>
      <c r="K512" s="59">
        <v>0.36</v>
      </c>
      <c r="L512" s="59">
        <v>0</v>
      </c>
      <c r="M512" s="40"/>
      <c r="N512" s="40"/>
      <c r="O512" s="40"/>
      <c r="P512" s="40"/>
      <c r="Q512" s="40"/>
      <c r="R512" s="32"/>
    </row>
    <row r="513" spans="1:18">
      <c r="A513" s="40"/>
      <c r="B513" s="59"/>
      <c r="C513" s="59" t="s">
        <v>127</v>
      </c>
      <c r="D513" s="77"/>
      <c r="E513" s="77"/>
      <c r="F513" s="77"/>
      <c r="G513" s="77"/>
      <c r="H513" s="77"/>
      <c r="I513" s="59" t="s">
        <v>127</v>
      </c>
      <c r="J513" s="72" t="s">
        <v>328</v>
      </c>
      <c r="K513" s="59">
        <v>0.16</v>
      </c>
      <c r="L513" s="59">
        <v>0</v>
      </c>
      <c r="M513" s="40"/>
      <c r="N513" s="40"/>
      <c r="O513" s="40"/>
      <c r="P513" s="40"/>
      <c r="Q513" s="40"/>
      <c r="R513" s="32"/>
    </row>
    <row r="514" spans="1:18">
      <c r="A514" s="40"/>
      <c r="B514" s="59"/>
      <c r="C514" s="59" t="s">
        <v>94</v>
      </c>
      <c r="D514" s="77"/>
      <c r="E514" s="77"/>
      <c r="F514" s="77"/>
      <c r="G514" s="77"/>
      <c r="H514" s="77"/>
      <c r="I514" s="59" t="s">
        <v>94</v>
      </c>
      <c r="J514" s="72" t="s">
        <v>319</v>
      </c>
      <c r="K514" s="59">
        <v>0.48</v>
      </c>
      <c r="L514" s="59">
        <v>0</v>
      </c>
      <c r="M514" s="40"/>
      <c r="N514" s="40"/>
      <c r="O514" s="40"/>
      <c r="P514" s="40"/>
      <c r="Q514" s="40"/>
      <c r="R514" s="32"/>
    </row>
    <row r="515" spans="1:18">
      <c r="A515" s="40"/>
      <c r="B515" s="59"/>
      <c r="C515" s="59" t="s">
        <v>90</v>
      </c>
      <c r="D515" s="77"/>
      <c r="E515" s="77"/>
      <c r="F515" s="77"/>
      <c r="G515" s="77"/>
      <c r="H515" s="77"/>
      <c r="I515" s="59" t="s">
        <v>90</v>
      </c>
      <c r="J515" s="72" t="s">
        <v>329</v>
      </c>
      <c r="K515" s="72">
        <v>0.55</v>
      </c>
      <c r="L515" s="59">
        <v>0</v>
      </c>
      <c r="M515" s="40"/>
      <c r="N515" s="40"/>
      <c r="O515" s="40"/>
      <c r="P515" s="40"/>
      <c r="Q515" s="40"/>
      <c r="R515" s="32"/>
    </row>
    <row r="516" spans="1:18">
      <c r="A516" s="40"/>
      <c r="B516" s="59"/>
      <c r="C516" s="59" t="s">
        <v>90</v>
      </c>
      <c r="D516" s="77"/>
      <c r="E516" s="77"/>
      <c r="F516" s="77"/>
      <c r="G516" s="77"/>
      <c r="H516" s="77"/>
      <c r="I516" s="59" t="s">
        <v>90</v>
      </c>
      <c r="J516" s="72" t="s">
        <v>155</v>
      </c>
      <c r="K516" s="72">
        <v>0.85</v>
      </c>
      <c r="L516" s="59">
        <v>0</v>
      </c>
      <c r="M516" s="40"/>
      <c r="N516" s="40"/>
      <c r="O516" s="40"/>
      <c r="P516" s="40"/>
      <c r="Q516" s="40"/>
      <c r="R516" s="32"/>
    </row>
    <row r="517" spans="1:18">
      <c r="A517" s="40"/>
      <c r="B517" s="59"/>
      <c r="C517" s="72" t="s">
        <v>330</v>
      </c>
      <c r="D517" s="77"/>
      <c r="E517" s="77"/>
      <c r="F517" s="77"/>
      <c r="G517" s="77"/>
      <c r="H517" s="77"/>
      <c r="I517" s="72" t="s">
        <v>330</v>
      </c>
      <c r="J517" s="72">
        <v>6</v>
      </c>
      <c r="K517" s="72">
        <v>0.03</v>
      </c>
      <c r="L517" s="59">
        <v>0</v>
      </c>
      <c r="M517" s="40"/>
      <c r="N517" s="40"/>
      <c r="O517" s="40"/>
      <c r="P517" s="40"/>
      <c r="Q517" s="40"/>
      <c r="R517" s="32"/>
    </row>
    <row r="518" spans="1:18">
      <c r="A518" s="40"/>
      <c r="B518" s="59"/>
      <c r="C518" s="72" t="s">
        <v>331</v>
      </c>
      <c r="D518" s="77"/>
      <c r="E518" s="77"/>
      <c r="F518" s="77"/>
      <c r="G518" s="77"/>
      <c r="H518" s="77"/>
      <c r="I518" s="72" t="s">
        <v>331</v>
      </c>
      <c r="J518" s="72" t="s">
        <v>203</v>
      </c>
      <c r="K518" s="72">
        <v>0.05</v>
      </c>
      <c r="L518" s="59">
        <v>0</v>
      </c>
      <c r="M518" s="40"/>
      <c r="N518" s="40"/>
      <c r="O518" s="40"/>
      <c r="P518" s="40"/>
      <c r="Q518" s="40"/>
      <c r="R518" s="32"/>
    </row>
    <row r="519" spans="1:18">
      <c r="A519" s="40"/>
      <c r="B519" s="59"/>
      <c r="C519" s="72" t="s">
        <v>54</v>
      </c>
      <c r="D519" s="77"/>
      <c r="E519" s="77"/>
      <c r="F519" s="77"/>
      <c r="G519" s="77"/>
      <c r="H519" s="77"/>
      <c r="I519" s="72" t="s">
        <v>54</v>
      </c>
      <c r="J519" s="72" t="s">
        <v>332</v>
      </c>
      <c r="K519" s="72">
        <v>0.04</v>
      </c>
      <c r="L519" s="59">
        <v>0</v>
      </c>
      <c r="M519" s="40"/>
      <c r="N519" s="40"/>
      <c r="O519" s="40"/>
      <c r="P519" s="40"/>
      <c r="Q519" s="40"/>
      <c r="R519" s="32"/>
    </row>
    <row r="520" spans="1:18">
      <c r="A520" s="40"/>
      <c r="B520" s="59"/>
      <c r="C520" s="72" t="s">
        <v>93</v>
      </c>
      <c r="D520" s="77"/>
      <c r="E520" s="77"/>
      <c r="F520" s="77"/>
      <c r="G520" s="77"/>
      <c r="H520" s="77"/>
      <c r="I520" s="72" t="s">
        <v>93</v>
      </c>
      <c r="J520" s="72" t="s">
        <v>333</v>
      </c>
      <c r="K520" s="72">
        <v>0.29</v>
      </c>
      <c r="L520" s="59">
        <v>0</v>
      </c>
      <c r="M520" s="40"/>
      <c r="N520" s="40"/>
      <c r="O520" s="40"/>
      <c r="P520" s="40"/>
      <c r="Q520" s="40"/>
      <c r="R520" s="32"/>
    </row>
    <row r="521" spans="1:18">
      <c r="A521" s="40"/>
      <c r="B521" s="59"/>
      <c r="C521" s="72" t="s">
        <v>334</v>
      </c>
      <c r="D521" s="77"/>
      <c r="E521" s="77"/>
      <c r="F521" s="77"/>
      <c r="G521" s="77"/>
      <c r="H521" s="77"/>
      <c r="I521" s="72" t="s">
        <v>334</v>
      </c>
      <c r="J521" s="72">
        <v>3</v>
      </c>
      <c r="K521" s="72">
        <v>0.2</v>
      </c>
      <c r="L521" s="59">
        <v>0</v>
      </c>
      <c r="M521" s="40"/>
      <c r="N521" s="40"/>
      <c r="O521" s="40"/>
      <c r="P521" s="40"/>
      <c r="Q521" s="40"/>
      <c r="R521" s="32"/>
    </row>
    <row r="522" spans="1:18">
      <c r="A522" s="40"/>
      <c r="B522" s="59"/>
      <c r="C522" s="72" t="s">
        <v>49</v>
      </c>
      <c r="D522" s="77"/>
      <c r="E522" s="77"/>
      <c r="F522" s="77"/>
      <c r="G522" s="77"/>
      <c r="H522" s="77"/>
      <c r="I522" s="72" t="s">
        <v>49</v>
      </c>
      <c r="J522" s="72" t="s">
        <v>70</v>
      </c>
      <c r="K522" s="72">
        <v>0.25</v>
      </c>
      <c r="L522" s="59">
        <v>0</v>
      </c>
      <c r="M522" s="40"/>
      <c r="N522" s="40"/>
      <c r="O522" s="40"/>
      <c r="P522" s="40"/>
      <c r="Q522" s="40"/>
      <c r="R522" s="32"/>
    </row>
    <row r="523" spans="1:18">
      <c r="A523" s="40"/>
      <c r="B523" s="59"/>
      <c r="C523" s="72" t="s">
        <v>301</v>
      </c>
      <c r="D523" s="77"/>
      <c r="E523" s="77"/>
      <c r="F523" s="77"/>
      <c r="G523" s="77"/>
      <c r="H523" s="77"/>
      <c r="I523" s="72" t="s">
        <v>301</v>
      </c>
      <c r="J523" s="72" t="s">
        <v>91</v>
      </c>
      <c r="K523" s="72">
        <v>0.03</v>
      </c>
      <c r="L523" s="59">
        <v>0</v>
      </c>
      <c r="M523" s="40"/>
      <c r="N523" s="40"/>
      <c r="O523" s="40"/>
      <c r="P523" s="40"/>
      <c r="Q523" s="40"/>
      <c r="R523" s="32"/>
    </row>
    <row r="524" spans="1:18">
      <c r="A524" s="40"/>
      <c r="B524" s="59"/>
      <c r="C524" s="72" t="s">
        <v>74</v>
      </c>
      <c r="D524" s="77"/>
      <c r="E524" s="77"/>
      <c r="F524" s="77"/>
      <c r="G524" s="77"/>
      <c r="H524" s="77"/>
      <c r="I524" s="72" t="s">
        <v>74</v>
      </c>
      <c r="J524" s="72" t="s">
        <v>335</v>
      </c>
      <c r="K524" s="72">
        <v>0.04</v>
      </c>
      <c r="L524" s="59">
        <v>0</v>
      </c>
      <c r="M524" s="40"/>
      <c r="N524" s="40"/>
      <c r="O524" s="40"/>
      <c r="P524" s="40"/>
      <c r="Q524" s="40"/>
      <c r="R524" s="32"/>
    </row>
    <row r="525" spans="1:18">
      <c r="A525" s="40"/>
      <c r="B525" s="59"/>
      <c r="C525" s="72" t="s">
        <v>100</v>
      </c>
      <c r="D525" s="77"/>
      <c r="E525" s="77"/>
      <c r="F525" s="77"/>
      <c r="G525" s="77"/>
      <c r="H525" s="77"/>
      <c r="I525" s="72" t="s">
        <v>100</v>
      </c>
      <c r="J525" s="72" t="s">
        <v>336</v>
      </c>
      <c r="K525" s="72">
        <v>0.02</v>
      </c>
      <c r="L525" s="59">
        <v>0</v>
      </c>
      <c r="M525" s="40"/>
      <c r="N525" s="40"/>
      <c r="O525" s="40"/>
      <c r="P525" s="40"/>
      <c r="Q525" s="40"/>
      <c r="R525" s="32"/>
    </row>
    <row r="526" spans="1:18">
      <c r="A526" s="40"/>
      <c r="B526" s="59"/>
      <c r="C526" s="72" t="s">
        <v>337</v>
      </c>
      <c r="D526" s="77"/>
      <c r="E526" s="77"/>
      <c r="F526" s="77"/>
      <c r="G526" s="77"/>
      <c r="H526" s="77"/>
      <c r="I526" s="72" t="s">
        <v>337</v>
      </c>
      <c r="J526" s="72" t="s">
        <v>131</v>
      </c>
      <c r="K526" s="72">
        <v>0.2</v>
      </c>
      <c r="L526" s="59">
        <v>0</v>
      </c>
      <c r="M526" s="40"/>
      <c r="N526" s="40"/>
      <c r="O526" s="40"/>
      <c r="P526" s="40"/>
      <c r="Q526" s="40"/>
      <c r="R526" s="32"/>
    </row>
    <row r="527" spans="1:18">
      <c r="A527" s="40"/>
      <c r="B527" s="59"/>
      <c r="C527" s="72" t="s">
        <v>338</v>
      </c>
      <c r="D527" s="77"/>
      <c r="E527" s="77"/>
      <c r="F527" s="77"/>
      <c r="G527" s="77"/>
      <c r="H527" s="77"/>
      <c r="I527" s="72" t="s">
        <v>338</v>
      </c>
      <c r="J527" s="72" t="s">
        <v>339</v>
      </c>
      <c r="K527" s="72">
        <v>0.12</v>
      </c>
      <c r="L527" s="59">
        <v>0</v>
      </c>
      <c r="M527" s="40"/>
      <c r="N527" s="40"/>
      <c r="O527" s="40"/>
      <c r="P527" s="40"/>
      <c r="Q527" s="40"/>
      <c r="R527" s="32"/>
    </row>
    <row r="528" spans="1:18">
      <c r="A528" s="40"/>
      <c r="B528" s="59"/>
      <c r="C528" s="72" t="s">
        <v>340</v>
      </c>
      <c r="D528" s="77"/>
      <c r="E528" s="77"/>
      <c r="F528" s="77"/>
      <c r="G528" s="77"/>
      <c r="H528" s="77"/>
      <c r="I528" s="72" t="s">
        <v>340</v>
      </c>
      <c r="J528" s="72">
        <v>5</v>
      </c>
      <c r="K528" s="72">
        <v>0.1</v>
      </c>
      <c r="L528" s="59">
        <v>0</v>
      </c>
      <c r="M528" s="40"/>
      <c r="N528" s="40"/>
      <c r="O528" s="40"/>
      <c r="P528" s="40"/>
      <c r="Q528" s="40"/>
      <c r="R528" s="32"/>
    </row>
    <row r="529" spans="1:18">
      <c r="A529" s="40"/>
      <c r="B529" s="59"/>
      <c r="C529" s="72" t="s">
        <v>341</v>
      </c>
      <c r="D529" s="77"/>
      <c r="E529" s="77"/>
      <c r="F529" s="77"/>
      <c r="G529" s="77"/>
      <c r="H529" s="77"/>
      <c r="I529" s="72" t="s">
        <v>341</v>
      </c>
      <c r="J529" s="72" t="s">
        <v>318</v>
      </c>
      <c r="K529" s="72">
        <v>0.21</v>
      </c>
      <c r="L529" s="59">
        <v>0</v>
      </c>
      <c r="M529" s="40"/>
      <c r="N529" s="40"/>
      <c r="O529" s="40"/>
      <c r="P529" s="40"/>
      <c r="Q529" s="40"/>
      <c r="R529" s="32"/>
    </row>
    <row r="530" spans="1:18">
      <c r="A530" s="40"/>
      <c r="B530" s="59"/>
      <c r="C530" s="72" t="s">
        <v>47</v>
      </c>
      <c r="D530" s="77"/>
      <c r="E530" s="77"/>
      <c r="F530" s="77"/>
      <c r="G530" s="77"/>
      <c r="H530" s="77"/>
      <c r="I530" s="72" t="s">
        <v>47</v>
      </c>
      <c r="J530" s="72" t="s">
        <v>318</v>
      </c>
      <c r="K530" s="72">
        <v>0.32</v>
      </c>
      <c r="L530" s="59">
        <v>0</v>
      </c>
      <c r="M530" s="40"/>
      <c r="N530" s="40"/>
      <c r="O530" s="40"/>
      <c r="P530" s="40"/>
      <c r="Q530" s="40"/>
      <c r="R530" s="32"/>
    </row>
    <row r="531" spans="1:18">
      <c r="A531" s="40"/>
      <c r="B531" s="59"/>
      <c r="C531" s="72" t="s">
        <v>198</v>
      </c>
      <c r="D531" s="77"/>
      <c r="E531" s="77"/>
      <c r="F531" s="77"/>
      <c r="G531" s="77"/>
      <c r="H531" s="77"/>
      <c r="I531" s="72" t="s">
        <v>198</v>
      </c>
      <c r="J531" s="72" t="s">
        <v>70</v>
      </c>
      <c r="K531" s="72">
        <v>0.02</v>
      </c>
      <c r="L531" s="59">
        <v>0</v>
      </c>
      <c r="M531" s="40"/>
      <c r="N531" s="40"/>
      <c r="O531" s="40"/>
      <c r="P531" s="40"/>
      <c r="Q531" s="40"/>
      <c r="R531" s="32"/>
    </row>
    <row r="532" spans="1:18">
      <c r="A532" s="40"/>
      <c r="B532" s="59"/>
      <c r="C532" s="72" t="s">
        <v>55</v>
      </c>
      <c r="D532" s="77"/>
      <c r="E532" s="77"/>
      <c r="F532" s="77"/>
      <c r="G532" s="77"/>
      <c r="H532" s="77"/>
      <c r="I532" s="72" t="s">
        <v>55</v>
      </c>
      <c r="J532" s="72">
        <v>2</v>
      </c>
      <c r="K532" s="72">
        <v>0.41</v>
      </c>
      <c r="L532" s="59">
        <v>0</v>
      </c>
      <c r="M532" s="40"/>
      <c r="N532" s="40"/>
      <c r="O532" s="40"/>
      <c r="P532" s="40"/>
      <c r="Q532" s="40"/>
      <c r="R532" s="32"/>
    </row>
    <row r="533" spans="1:18">
      <c r="A533" s="40"/>
      <c r="B533" s="59"/>
      <c r="C533" s="72" t="s">
        <v>128</v>
      </c>
      <c r="D533" s="77"/>
      <c r="E533" s="77"/>
      <c r="F533" s="77"/>
      <c r="G533" s="77"/>
      <c r="H533" s="77"/>
      <c r="I533" s="72" t="s">
        <v>128</v>
      </c>
      <c r="J533" s="72" t="s">
        <v>155</v>
      </c>
      <c r="K533" s="72">
        <v>0.13</v>
      </c>
      <c r="L533" s="59">
        <v>0</v>
      </c>
      <c r="M533" s="40"/>
      <c r="N533" s="40"/>
      <c r="O533" s="40"/>
      <c r="P533" s="40"/>
      <c r="Q533" s="40"/>
      <c r="R533" s="32"/>
    </row>
    <row r="534" spans="1:18">
      <c r="A534" s="40"/>
      <c r="B534" s="59"/>
      <c r="C534" s="72" t="s">
        <v>57</v>
      </c>
      <c r="D534" s="77"/>
      <c r="E534" s="77"/>
      <c r="F534" s="77"/>
      <c r="G534" s="77"/>
      <c r="H534" s="77"/>
      <c r="I534" s="72" t="s">
        <v>57</v>
      </c>
      <c r="J534" s="72">
        <v>3</v>
      </c>
      <c r="K534" s="72">
        <v>0.06</v>
      </c>
      <c r="L534" s="59">
        <v>0</v>
      </c>
      <c r="M534" s="40"/>
      <c r="N534" s="40"/>
      <c r="O534" s="40"/>
      <c r="P534" s="40"/>
      <c r="Q534" s="40"/>
      <c r="R534" s="32"/>
    </row>
    <row r="535" spans="1:18">
      <c r="A535" s="40"/>
      <c r="B535" s="59"/>
      <c r="C535" s="59" t="s">
        <v>342</v>
      </c>
      <c r="D535" s="77"/>
      <c r="E535" s="77"/>
      <c r="F535" s="77"/>
      <c r="G535" s="77"/>
      <c r="H535" s="77"/>
      <c r="I535" s="59" t="s">
        <v>342</v>
      </c>
      <c r="J535" s="72" t="s">
        <v>95</v>
      </c>
      <c r="K535" s="72">
        <v>0.12</v>
      </c>
      <c r="L535" s="137">
        <v>0</v>
      </c>
      <c r="M535" s="40"/>
      <c r="N535" s="40"/>
      <c r="O535" s="40"/>
      <c r="P535" s="40"/>
      <c r="Q535" s="40"/>
      <c r="R535" s="32"/>
    </row>
    <row r="536" spans="1:18">
      <c r="A536" s="40"/>
      <c r="B536" s="59"/>
      <c r="C536" s="59" t="s">
        <v>74</v>
      </c>
      <c r="D536" s="77"/>
      <c r="E536" s="77"/>
      <c r="F536" s="77"/>
      <c r="G536" s="77"/>
      <c r="H536" s="77"/>
      <c r="I536" s="59" t="s">
        <v>74</v>
      </c>
      <c r="J536" s="72" t="s">
        <v>223</v>
      </c>
      <c r="K536" s="59">
        <v>0.56</v>
      </c>
      <c r="L536" s="59">
        <v>0</v>
      </c>
      <c r="M536" s="40"/>
      <c r="N536" s="40"/>
      <c r="O536" s="40"/>
      <c r="P536" s="40"/>
      <c r="Q536" s="40"/>
      <c r="R536" s="32"/>
    </row>
    <row r="537" spans="1:18">
      <c r="A537" s="40"/>
      <c r="B537" s="59"/>
      <c r="C537" s="59" t="s">
        <v>51</v>
      </c>
      <c r="D537" s="77"/>
      <c r="E537" s="77"/>
      <c r="F537" s="77"/>
      <c r="G537" s="77"/>
      <c r="H537" s="77"/>
      <c r="I537" s="59" t="s">
        <v>51</v>
      </c>
      <c r="J537" s="72" t="s">
        <v>70</v>
      </c>
      <c r="K537" s="59">
        <v>0.07</v>
      </c>
      <c r="L537" s="59">
        <v>0</v>
      </c>
      <c r="M537" s="40"/>
      <c r="N537" s="40"/>
      <c r="O537" s="40"/>
      <c r="P537" s="40"/>
      <c r="Q537" s="40"/>
      <c r="R537" s="32"/>
    </row>
    <row r="538" spans="1:18">
      <c r="A538" s="40"/>
      <c r="B538" s="59"/>
      <c r="C538" s="59" t="s">
        <v>343</v>
      </c>
      <c r="D538" s="77"/>
      <c r="E538" s="77"/>
      <c r="F538" s="77"/>
      <c r="G538" s="77"/>
      <c r="H538" s="77"/>
      <c r="I538" s="59" t="s">
        <v>343</v>
      </c>
      <c r="J538" s="72" t="s">
        <v>344</v>
      </c>
      <c r="K538" s="59">
        <v>0.003</v>
      </c>
      <c r="L538" s="59">
        <v>0</v>
      </c>
      <c r="M538" s="40"/>
      <c r="N538" s="40"/>
      <c r="O538" s="40"/>
      <c r="P538" s="40"/>
      <c r="Q538" s="40"/>
      <c r="R538" s="32"/>
    </row>
    <row r="539" spans="1:18">
      <c r="A539" s="40"/>
      <c r="B539" s="59"/>
      <c r="C539" s="59" t="s">
        <v>79</v>
      </c>
      <c r="D539" s="77"/>
      <c r="E539" s="77"/>
      <c r="F539" s="77"/>
      <c r="G539" s="77"/>
      <c r="H539" s="77"/>
      <c r="I539" s="59" t="s">
        <v>79</v>
      </c>
      <c r="J539" s="72" t="s">
        <v>223</v>
      </c>
      <c r="K539" s="59">
        <v>0.03</v>
      </c>
      <c r="L539" s="59">
        <v>0</v>
      </c>
      <c r="M539" s="40"/>
      <c r="N539" s="40"/>
      <c r="O539" s="40"/>
      <c r="P539" s="40"/>
      <c r="Q539" s="40"/>
      <c r="R539" s="32"/>
    </row>
    <row r="540" spans="1:18">
      <c r="A540" s="40"/>
      <c r="B540" s="59"/>
      <c r="C540" s="59" t="s">
        <v>50</v>
      </c>
      <c r="D540" s="77"/>
      <c r="E540" s="77"/>
      <c r="F540" s="77"/>
      <c r="G540" s="77"/>
      <c r="H540" s="77"/>
      <c r="I540" s="59" t="s">
        <v>50</v>
      </c>
      <c r="J540" s="72" t="s">
        <v>203</v>
      </c>
      <c r="K540" s="59">
        <v>0.11</v>
      </c>
      <c r="L540" s="59">
        <v>0</v>
      </c>
      <c r="M540" s="40"/>
      <c r="N540" s="40"/>
      <c r="O540" s="40"/>
      <c r="P540" s="40"/>
      <c r="Q540" s="40"/>
      <c r="R540" s="32"/>
    </row>
    <row r="541" spans="1:18">
      <c r="A541" s="40"/>
      <c r="B541" s="59"/>
      <c r="C541" s="59" t="s">
        <v>205</v>
      </c>
      <c r="D541" s="77"/>
      <c r="E541" s="77"/>
      <c r="F541" s="77"/>
      <c r="G541" s="77"/>
      <c r="H541" s="77"/>
      <c r="I541" s="59" t="s">
        <v>205</v>
      </c>
      <c r="J541" s="72" t="s">
        <v>203</v>
      </c>
      <c r="K541" s="59">
        <v>0.06</v>
      </c>
      <c r="L541" s="59">
        <v>0</v>
      </c>
      <c r="M541" s="40"/>
      <c r="N541" s="40"/>
      <c r="O541" s="40"/>
      <c r="P541" s="40"/>
      <c r="Q541" s="40"/>
      <c r="R541" s="32"/>
    </row>
    <row r="542" spans="1:18">
      <c r="A542" s="40"/>
      <c r="B542" s="59"/>
      <c r="C542" s="59" t="s">
        <v>345</v>
      </c>
      <c r="D542" s="77"/>
      <c r="E542" s="77"/>
      <c r="F542" s="77"/>
      <c r="G542" s="77"/>
      <c r="H542" s="77"/>
      <c r="I542" s="59" t="s">
        <v>205</v>
      </c>
      <c r="J542" s="72" t="s">
        <v>203</v>
      </c>
      <c r="K542" s="59">
        <v>0.02</v>
      </c>
      <c r="L542" s="59">
        <v>0</v>
      </c>
      <c r="M542" s="40"/>
      <c r="N542" s="40"/>
      <c r="O542" s="40"/>
      <c r="P542" s="40"/>
      <c r="Q542" s="40"/>
      <c r="R542" s="32"/>
    </row>
    <row r="543" spans="1:18">
      <c r="A543" s="40"/>
      <c r="B543" s="59"/>
      <c r="C543" s="59" t="s">
        <v>346</v>
      </c>
      <c r="D543" s="77"/>
      <c r="E543" s="77"/>
      <c r="F543" s="77"/>
      <c r="G543" s="77"/>
      <c r="H543" s="77"/>
      <c r="I543" s="59" t="s">
        <v>346</v>
      </c>
      <c r="J543" s="72" t="s">
        <v>203</v>
      </c>
      <c r="K543" s="59">
        <v>0.02</v>
      </c>
      <c r="L543" s="59">
        <v>0</v>
      </c>
      <c r="M543" s="40"/>
      <c r="N543" s="40"/>
      <c r="O543" s="40"/>
      <c r="P543" s="40"/>
      <c r="Q543" s="40"/>
      <c r="R543" s="32"/>
    </row>
    <row r="544" spans="1:18">
      <c r="A544" s="40"/>
      <c r="B544" s="59"/>
      <c r="C544" s="59" t="s">
        <v>176</v>
      </c>
      <c r="D544" s="77"/>
      <c r="E544" s="77"/>
      <c r="F544" s="77"/>
      <c r="G544" s="77"/>
      <c r="H544" s="77"/>
      <c r="I544" s="59" t="s">
        <v>176</v>
      </c>
      <c r="J544" s="72" t="s">
        <v>85</v>
      </c>
      <c r="K544" s="59">
        <v>0.004</v>
      </c>
      <c r="L544" s="59">
        <v>0</v>
      </c>
      <c r="M544" s="40"/>
      <c r="N544" s="40"/>
      <c r="O544" s="40"/>
      <c r="P544" s="40"/>
      <c r="Q544" s="40"/>
      <c r="R544" s="32"/>
    </row>
    <row r="545" spans="1:18">
      <c r="A545" s="40"/>
      <c r="B545" s="59"/>
      <c r="C545" s="59" t="s">
        <v>347</v>
      </c>
      <c r="D545" s="77"/>
      <c r="E545" s="77"/>
      <c r="F545" s="77"/>
      <c r="G545" s="77"/>
      <c r="H545" s="77"/>
      <c r="I545" s="59" t="s">
        <v>347</v>
      </c>
      <c r="J545" s="72" t="s">
        <v>82</v>
      </c>
      <c r="K545" s="59">
        <v>0.003</v>
      </c>
      <c r="L545" s="59">
        <v>0</v>
      </c>
      <c r="M545" s="40"/>
      <c r="N545" s="40"/>
      <c r="O545" s="40"/>
      <c r="P545" s="40"/>
      <c r="Q545" s="40"/>
      <c r="R545" s="32"/>
    </row>
    <row r="546" spans="1:18">
      <c r="A546" s="40"/>
      <c r="B546" s="59"/>
      <c r="C546" s="59" t="s">
        <v>348</v>
      </c>
      <c r="D546" s="77"/>
      <c r="E546" s="77"/>
      <c r="F546" s="77"/>
      <c r="G546" s="77"/>
      <c r="H546" s="77"/>
      <c r="I546" s="59" t="s">
        <v>348</v>
      </c>
      <c r="J546" s="72" t="s">
        <v>349</v>
      </c>
      <c r="K546" s="59">
        <v>0.003</v>
      </c>
      <c r="L546" s="59">
        <v>0</v>
      </c>
      <c r="M546" s="40"/>
      <c r="N546" s="40"/>
      <c r="O546" s="40"/>
      <c r="P546" s="40"/>
      <c r="Q546" s="40"/>
      <c r="R546" s="32"/>
    </row>
    <row r="547" spans="1:18">
      <c r="A547" s="40"/>
      <c r="B547" s="59"/>
      <c r="C547" s="59" t="s">
        <v>350</v>
      </c>
      <c r="D547" s="77"/>
      <c r="E547" s="77"/>
      <c r="F547" s="77"/>
      <c r="G547" s="77"/>
      <c r="H547" s="77"/>
      <c r="I547" s="59" t="s">
        <v>350</v>
      </c>
      <c r="J547" s="72" t="s">
        <v>351</v>
      </c>
      <c r="K547" s="59">
        <v>0.09</v>
      </c>
      <c r="L547" s="59">
        <v>0</v>
      </c>
      <c r="M547" s="40"/>
      <c r="N547" s="40"/>
      <c r="O547" s="40"/>
      <c r="P547" s="40"/>
      <c r="Q547" s="40"/>
      <c r="R547" s="32"/>
    </row>
    <row r="548" spans="1:18">
      <c r="A548" s="40"/>
      <c r="B548" s="59"/>
      <c r="C548" s="59" t="s">
        <v>187</v>
      </c>
      <c r="D548" s="77"/>
      <c r="E548" s="77"/>
      <c r="F548" s="77"/>
      <c r="G548" s="77"/>
      <c r="H548" s="77"/>
      <c r="I548" s="59" t="s">
        <v>187</v>
      </c>
      <c r="J548" s="72" t="s">
        <v>319</v>
      </c>
      <c r="K548" s="59">
        <v>0.005</v>
      </c>
      <c r="L548" s="59">
        <v>0</v>
      </c>
      <c r="M548" s="40"/>
      <c r="N548" s="40"/>
      <c r="O548" s="40"/>
      <c r="P548" s="40"/>
      <c r="Q548" s="40"/>
      <c r="R548" s="32"/>
    </row>
    <row r="549" spans="1:18">
      <c r="A549" s="40"/>
      <c r="B549" s="59"/>
      <c r="C549" s="59" t="s">
        <v>316</v>
      </c>
      <c r="D549" s="77"/>
      <c r="E549" s="77"/>
      <c r="F549" s="77"/>
      <c r="G549" s="77"/>
      <c r="H549" s="77"/>
      <c r="I549" s="59" t="s">
        <v>316</v>
      </c>
      <c r="J549" s="72" t="s">
        <v>344</v>
      </c>
      <c r="K549" s="59">
        <v>0.002</v>
      </c>
      <c r="L549" s="59">
        <v>0</v>
      </c>
      <c r="M549" s="40"/>
      <c r="N549" s="40"/>
      <c r="O549" s="40"/>
      <c r="P549" s="40"/>
      <c r="Q549" s="40"/>
      <c r="R549" s="32"/>
    </row>
    <row r="550" spans="1:18">
      <c r="A550" s="40"/>
      <c r="B550" s="59"/>
      <c r="C550" s="59" t="s">
        <v>56</v>
      </c>
      <c r="D550" s="77"/>
      <c r="E550" s="77"/>
      <c r="F550" s="77"/>
      <c r="G550" s="77"/>
      <c r="H550" s="77"/>
      <c r="I550" s="59" t="s">
        <v>56</v>
      </c>
      <c r="J550" s="72" t="s">
        <v>70</v>
      </c>
      <c r="K550" s="59">
        <v>0.04</v>
      </c>
      <c r="L550" s="59">
        <v>0</v>
      </c>
      <c r="M550" s="40"/>
      <c r="N550" s="40"/>
      <c r="O550" s="40"/>
      <c r="P550" s="40"/>
      <c r="Q550" s="40"/>
      <c r="R550" s="32"/>
    </row>
    <row r="551" spans="1:18">
      <c r="A551" s="40"/>
      <c r="B551" s="59"/>
      <c r="C551" s="59" t="s">
        <v>352</v>
      </c>
      <c r="D551" s="77"/>
      <c r="E551" s="77"/>
      <c r="F551" s="77"/>
      <c r="G551" s="77"/>
      <c r="H551" s="77"/>
      <c r="I551" s="59" t="s">
        <v>352</v>
      </c>
      <c r="J551" s="72" t="s">
        <v>223</v>
      </c>
      <c r="K551" s="59">
        <v>0.01</v>
      </c>
      <c r="L551" s="59">
        <v>0</v>
      </c>
      <c r="M551" s="40"/>
      <c r="N551" s="40"/>
      <c r="O551" s="40"/>
      <c r="P551" s="40"/>
      <c r="Q551" s="40"/>
      <c r="R551" s="32"/>
    </row>
    <row r="552" spans="1:18">
      <c r="A552" s="40"/>
      <c r="B552" s="59"/>
      <c r="C552" s="59" t="s">
        <v>94</v>
      </c>
      <c r="D552" s="77"/>
      <c r="E552" s="77"/>
      <c r="F552" s="77"/>
      <c r="G552" s="77"/>
      <c r="H552" s="77"/>
      <c r="I552" s="59" t="s">
        <v>94</v>
      </c>
      <c r="J552" s="72" t="s">
        <v>353</v>
      </c>
      <c r="K552" s="59">
        <v>0.06</v>
      </c>
      <c r="L552" s="59">
        <v>0</v>
      </c>
      <c r="M552" s="40"/>
      <c r="N552" s="40"/>
      <c r="O552" s="40"/>
      <c r="P552" s="40"/>
      <c r="Q552" s="40"/>
      <c r="R552" s="32"/>
    </row>
    <row r="553" spans="1:18">
      <c r="A553" s="40"/>
      <c r="B553" s="59"/>
      <c r="C553" s="59" t="s">
        <v>354</v>
      </c>
      <c r="D553" s="77"/>
      <c r="E553" s="77"/>
      <c r="F553" s="77"/>
      <c r="G553" s="77"/>
      <c r="H553" s="77"/>
      <c r="I553" s="59" t="s">
        <v>354</v>
      </c>
      <c r="J553" s="72" t="s">
        <v>319</v>
      </c>
      <c r="K553" s="59">
        <v>0.06</v>
      </c>
      <c r="L553" s="59">
        <v>0</v>
      </c>
      <c r="M553" s="40"/>
      <c r="N553" s="40"/>
      <c r="O553" s="40"/>
      <c r="P553" s="40"/>
      <c r="Q553" s="40"/>
      <c r="R553" s="32"/>
    </row>
    <row r="554" spans="1:18">
      <c r="A554" s="40"/>
      <c r="B554" s="59"/>
      <c r="C554" s="59" t="s">
        <v>169</v>
      </c>
      <c r="D554" s="77"/>
      <c r="E554" s="77"/>
      <c r="F554" s="77"/>
      <c r="G554" s="77"/>
      <c r="H554" s="77"/>
      <c r="I554" s="59" t="s">
        <v>169</v>
      </c>
      <c r="J554" s="72" t="s">
        <v>355</v>
      </c>
      <c r="K554" s="59">
        <v>0.03</v>
      </c>
      <c r="L554" s="59">
        <v>0</v>
      </c>
      <c r="M554" s="40"/>
      <c r="N554" s="40"/>
      <c r="O554" s="40"/>
      <c r="P554" s="40"/>
      <c r="Q554" s="40"/>
      <c r="R554" s="32"/>
    </row>
    <row r="555" spans="1:18">
      <c r="A555" s="40"/>
      <c r="B555" s="59"/>
      <c r="C555" s="59" t="s">
        <v>356</v>
      </c>
      <c r="D555" s="77"/>
      <c r="E555" s="77"/>
      <c r="F555" s="77"/>
      <c r="G555" s="77"/>
      <c r="H555" s="77"/>
      <c r="I555" s="59" t="s">
        <v>356</v>
      </c>
      <c r="J555" s="72" t="s">
        <v>344</v>
      </c>
      <c r="K555" s="59">
        <v>0.006</v>
      </c>
      <c r="L555" s="59">
        <v>0</v>
      </c>
      <c r="M555" s="40"/>
      <c r="N555" s="40"/>
      <c r="O555" s="40"/>
      <c r="P555" s="40"/>
      <c r="Q555" s="40"/>
      <c r="R555" s="32"/>
    </row>
    <row r="556" spans="1:18">
      <c r="A556" s="40"/>
      <c r="B556" s="59"/>
      <c r="C556" s="59" t="s">
        <v>54</v>
      </c>
      <c r="D556" s="77"/>
      <c r="E556" s="77"/>
      <c r="F556" s="77"/>
      <c r="G556" s="77"/>
      <c r="H556" s="77"/>
      <c r="I556" s="59" t="s">
        <v>54</v>
      </c>
      <c r="J556" s="72" t="s">
        <v>236</v>
      </c>
      <c r="K556" s="59">
        <v>0.06</v>
      </c>
      <c r="L556" s="59">
        <v>0</v>
      </c>
      <c r="M556" s="40"/>
      <c r="N556" s="40"/>
      <c r="O556" s="40"/>
      <c r="P556" s="40"/>
      <c r="Q556" s="40"/>
      <c r="R556" s="32"/>
    </row>
    <row r="557" spans="1:18">
      <c r="A557" s="40"/>
      <c r="B557" s="59"/>
      <c r="C557" s="59" t="s">
        <v>301</v>
      </c>
      <c r="D557" s="77"/>
      <c r="E557" s="77"/>
      <c r="F557" s="77"/>
      <c r="G557" s="77"/>
      <c r="H557" s="77"/>
      <c r="I557" s="59" t="s">
        <v>301</v>
      </c>
      <c r="J557" s="72" t="s">
        <v>223</v>
      </c>
      <c r="K557" s="59">
        <v>0.03</v>
      </c>
      <c r="L557" s="59">
        <v>0</v>
      </c>
      <c r="M557" s="40"/>
      <c r="N557" s="40"/>
      <c r="O557" s="40"/>
      <c r="P557" s="40"/>
      <c r="Q557" s="40"/>
      <c r="R557" s="32"/>
    </row>
    <row r="558" spans="1:18">
      <c r="A558" s="40"/>
      <c r="B558" s="59"/>
      <c r="C558" s="59" t="s">
        <v>100</v>
      </c>
      <c r="D558" s="77"/>
      <c r="E558" s="77"/>
      <c r="F558" s="77"/>
      <c r="G558" s="77"/>
      <c r="H558" s="77"/>
      <c r="I558" s="59" t="s">
        <v>100</v>
      </c>
      <c r="J558" s="72" t="s">
        <v>357</v>
      </c>
      <c r="K558" s="59">
        <v>0.01</v>
      </c>
      <c r="L558" s="59">
        <v>0</v>
      </c>
      <c r="M558" s="40"/>
      <c r="N558" s="40"/>
      <c r="O558" s="40"/>
      <c r="P558" s="40"/>
      <c r="Q558" s="40"/>
      <c r="R558" s="32"/>
    </row>
    <row r="559" spans="1:18">
      <c r="A559" s="40"/>
      <c r="B559" s="59"/>
      <c r="C559" s="59" t="s">
        <v>48</v>
      </c>
      <c r="D559" s="77"/>
      <c r="E559" s="77"/>
      <c r="F559" s="77"/>
      <c r="G559" s="77"/>
      <c r="H559" s="77"/>
      <c r="I559" s="59" t="s">
        <v>48</v>
      </c>
      <c r="J559" s="72" t="s">
        <v>236</v>
      </c>
      <c r="K559" s="59">
        <v>0.02</v>
      </c>
      <c r="L559" s="59">
        <v>0</v>
      </c>
      <c r="M559" s="40"/>
      <c r="N559" s="40"/>
      <c r="O559" s="40"/>
      <c r="P559" s="40"/>
      <c r="Q559" s="40"/>
      <c r="R559" s="32"/>
    </row>
    <row r="560" spans="1:18">
      <c r="A560" s="40"/>
      <c r="B560" s="59"/>
      <c r="C560" s="59" t="s">
        <v>88</v>
      </c>
      <c r="D560" s="77"/>
      <c r="E560" s="77"/>
      <c r="F560" s="77"/>
      <c r="G560" s="77"/>
      <c r="H560" s="77"/>
      <c r="I560" s="59" t="s">
        <v>88</v>
      </c>
      <c r="J560" s="72" t="s">
        <v>236</v>
      </c>
      <c r="K560" s="59">
        <v>0.17</v>
      </c>
      <c r="L560" s="59">
        <v>0</v>
      </c>
      <c r="M560" s="40"/>
      <c r="N560" s="40"/>
      <c r="O560" s="40"/>
      <c r="P560" s="40"/>
      <c r="Q560" s="40"/>
      <c r="R560" s="32"/>
    </row>
    <row r="561" spans="1:18">
      <c r="A561" s="40"/>
      <c r="B561" s="59"/>
      <c r="C561" s="59" t="s">
        <v>93</v>
      </c>
      <c r="D561" s="77"/>
      <c r="E561" s="77"/>
      <c r="F561" s="77"/>
      <c r="G561" s="77"/>
      <c r="H561" s="77"/>
      <c r="I561" s="59" t="s">
        <v>93</v>
      </c>
      <c r="J561" s="72" t="s">
        <v>203</v>
      </c>
      <c r="K561" s="59">
        <v>0.02</v>
      </c>
      <c r="L561" s="59">
        <v>0</v>
      </c>
      <c r="M561" s="40"/>
      <c r="N561" s="40"/>
      <c r="O561" s="40"/>
      <c r="P561" s="40"/>
      <c r="Q561" s="40"/>
      <c r="R561" s="32"/>
    </row>
    <row r="562" spans="1:18">
      <c r="A562" s="40"/>
      <c r="B562" s="59"/>
      <c r="C562" s="59" t="s">
        <v>174</v>
      </c>
      <c r="D562" s="77"/>
      <c r="E562" s="77"/>
      <c r="F562" s="77"/>
      <c r="G562" s="77"/>
      <c r="H562" s="77"/>
      <c r="I562" s="59" t="s">
        <v>174</v>
      </c>
      <c r="J562" s="72" t="s">
        <v>358</v>
      </c>
      <c r="K562" s="59">
        <v>0.04</v>
      </c>
      <c r="L562" s="59">
        <v>0</v>
      </c>
      <c r="M562" s="40"/>
      <c r="N562" s="40"/>
      <c r="O562" s="40"/>
      <c r="P562" s="40"/>
      <c r="Q562" s="40"/>
      <c r="R562" s="32"/>
    </row>
    <row r="563" spans="1:18">
      <c r="A563" s="40"/>
      <c r="B563" s="59"/>
      <c r="C563" s="59" t="s">
        <v>150</v>
      </c>
      <c r="D563" s="77"/>
      <c r="E563" s="77"/>
      <c r="F563" s="77"/>
      <c r="G563" s="77"/>
      <c r="H563" s="77"/>
      <c r="I563" s="59" t="s">
        <v>150</v>
      </c>
      <c r="J563" s="72" t="s">
        <v>85</v>
      </c>
      <c r="K563" s="59">
        <v>0.04</v>
      </c>
      <c r="L563" s="59">
        <v>0</v>
      </c>
      <c r="M563" s="40"/>
      <c r="N563" s="40"/>
      <c r="O563" s="40"/>
      <c r="P563" s="40"/>
      <c r="Q563" s="40"/>
      <c r="R563" s="32"/>
    </row>
    <row r="564" spans="1:18">
      <c r="A564" s="40"/>
      <c r="B564" s="59"/>
      <c r="C564" s="59" t="s">
        <v>125</v>
      </c>
      <c r="D564" s="77"/>
      <c r="E564" s="77"/>
      <c r="F564" s="77"/>
      <c r="G564" s="77"/>
      <c r="H564" s="77"/>
      <c r="I564" s="59" t="s">
        <v>125</v>
      </c>
      <c r="J564" s="72" t="s">
        <v>307</v>
      </c>
      <c r="K564" s="59">
        <v>0.03</v>
      </c>
      <c r="L564" s="59">
        <v>0</v>
      </c>
      <c r="M564" s="40"/>
      <c r="N564" s="40"/>
      <c r="O564" s="40"/>
      <c r="P564" s="40"/>
      <c r="Q564" s="40"/>
      <c r="R564" s="32"/>
    </row>
    <row r="565" spans="1:18">
      <c r="A565" s="40"/>
      <c r="B565" s="59"/>
      <c r="C565" s="59" t="s">
        <v>110</v>
      </c>
      <c r="D565" s="77"/>
      <c r="E565" s="77"/>
      <c r="F565" s="77"/>
      <c r="G565" s="77"/>
      <c r="H565" s="77"/>
      <c r="I565" s="59"/>
      <c r="J565" s="59"/>
      <c r="K565" s="59"/>
      <c r="L565" s="59"/>
      <c r="M565" s="40"/>
      <c r="N565" s="40"/>
      <c r="O565" s="40"/>
      <c r="P565" s="40"/>
      <c r="Q565" s="40"/>
      <c r="R565" s="32"/>
    </row>
    <row r="566" spans="1:18">
      <c r="A566" s="40"/>
      <c r="B566" s="59"/>
      <c r="C566" s="59" t="s">
        <v>359</v>
      </c>
      <c r="D566" s="77"/>
      <c r="E566" s="77"/>
      <c r="F566" s="77"/>
      <c r="G566" s="77"/>
      <c r="H566" s="77"/>
      <c r="I566" s="59" t="s">
        <v>359</v>
      </c>
      <c r="J566" s="72" t="s">
        <v>360</v>
      </c>
      <c r="K566" s="59">
        <v>0.1</v>
      </c>
      <c r="L566" s="59">
        <v>0</v>
      </c>
      <c r="M566" s="40"/>
      <c r="N566" s="40"/>
      <c r="O566" s="40"/>
      <c r="P566" s="40"/>
      <c r="Q566" s="40"/>
      <c r="R566" s="32"/>
    </row>
    <row r="567" spans="1:18">
      <c r="A567" s="40"/>
      <c r="B567" s="59"/>
      <c r="C567" s="59" t="s">
        <v>361</v>
      </c>
      <c r="D567" s="77"/>
      <c r="E567" s="77"/>
      <c r="F567" s="77"/>
      <c r="G567" s="77"/>
      <c r="H567" s="77"/>
      <c r="I567" s="59"/>
      <c r="J567" s="72"/>
      <c r="K567" s="59"/>
      <c r="L567" s="59"/>
      <c r="M567" s="40"/>
      <c r="N567" s="40"/>
      <c r="O567" s="40"/>
      <c r="P567" s="40"/>
      <c r="Q567" s="40"/>
      <c r="R567" s="32"/>
    </row>
    <row r="568" spans="1:18">
      <c r="A568" s="40"/>
      <c r="B568" s="59"/>
      <c r="C568" s="59" t="s">
        <v>142</v>
      </c>
      <c r="D568" s="77"/>
      <c r="E568" s="77"/>
      <c r="F568" s="77"/>
      <c r="G568" s="77"/>
      <c r="H568" s="77"/>
      <c r="I568" s="59" t="s">
        <v>142</v>
      </c>
      <c r="J568" s="72" t="s">
        <v>85</v>
      </c>
      <c r="K568" s="59">
        <v>0.01</v>
      </c>
      <c r="L568" s="59">
        <v>0</v>
      </c>
      <c r="M568" s="40"/>
      <c r="N568" s="40"/>
      <c r="O568" s="40"/>
      <c r="P568" s="40"/>
      <c r="Q568" s="40"/>
      <c r="R568" s="32"/>
    </row>
    <row r="569" spans="1:18">
      <c r="A569" s="40"/>
      <c r="B569" s="59"/>
      <c r="C569" s="59" t="s">
        <v>189</v>
      </c>
      <c r="D569" s="77"/>
      <c r="E569" s="77"/>
      <c r="F569" s="77"/>
      <c r="G569" s="77"/>
      <c r="H569" s="77"/>
      <c r="I569" s="59" t="s">
        <v>189</v>
      </c>
      <c r="J569" s="72" t="s">
        <v>223</v>
      </c>
      <c r="K569" s="59">
        <v>0.01</v>
      </c>
      <c r="L569" s="59">
        <v>0</v>
      </c>
      <c r="M569" s="40"/>
      <c r="N569" s="40"/>
      <c r="O569" s="40"/>
      <c r="P569" s="40"/>
      <c r="Q569" s="40"/>
      <c r="R569" s="32"/>
    </row>
    <row r="570" spans="1:18">
      <c r="A570" s="40"/>
      <c r="B570" s="59"/>
      <c r="C570" s="59" t="s">
        <v>47</v>
      </c>
      <c r="D570" s="77"/>
      <c r="E570" s="77"/>
      <c r="F570" s="77"/>
      <c r="G570" s="77"/>
      <c r="H570" s="77"/>
      <c r="I570" s="59" t="s">
        <v>47</v>
      </c>
      <c r="J570" s="72" t="s">
        <v>362</v>
      </c>
      <c r="K570" s="59">
        <v>0.01</v>
      </c>
      <c r="L570" s="59">
        <v>0</v>
      </c>
      <c r="M570" s="40"/>
      <c r="N570" s="40"/>
      <c r="O570" s="40"/>
      <c r="P570" s="40"/>
      <c r="Q570" s="40"/>
      <c r="R570" s="32"/>
    </row>
    <row r="571" spans="1:18">
      <c r="A571" s="40"/>
      <c r="B571" s="59"/>
      <c r="C571" s="59" t="s">
        <v>346</v>
      </c>
      <c r="D571" s="77"/>
      <c r="E571" s="77"/>
      <c r="F571" s="77"/>
      <c r="G571" s="77"/>
      <c r="H571" s="77"/>
      <c r="I571" s="59" t="s">
        <v>98</v>
      </c>
      <c r="J571" s="72" t="s">
        <v>363</v>
      </c>
      <c r="K571" s="59">
        <v>0.02</v>
      </c>
      <c r="L571" s="59">
        <v>0</v>
      </c>
      <c r="M571" s="40"/>
      <c r="N571" s="40"/>
      <c r="O571" s="40"/>
      <c r="P571" s="40"/>
      <c r="Q571" s="40"/>
      <c r="R571" s="32"/>
    </row>
    <row r="572" spans="1:18">
      <c r="A572" s="40"/>
      <c r="B572" s="59"/>
      <c r="C572" s="59" t="s">
        <v>364</v>
      </c>
      <c r="D572" s="77"/>
      <c r="E572" s="77"/>
      <c r="F572" s="77"/>
      <c r="G572" s="77"/>
      <c r="H572" s="77"/>
      <c r="I572" s="59" t="s">
        <v>364</v>
      </c>
      <c r="J572" s="72" t="s">
        <v>312</v>
      </c>
      <c r="K572" s="59">
        <v>0.06</v>
      </c>
      <c r="L572" s="59">
        <v>0</v>
      </c>
      <c r="M572" s="40"/>
      <c r="N572" s="40"/>
      <c r="O572" s="40"/>
      <c r="P572" s="40"/>
      <c r="Q572" s="40"/>
      <c r="R572" s="32"/>
    </row>
    <row r="573" spans="1:18">
      <c r="A573" s="40"/>
      <c r="B573" s="59"/>
      <c r="C573" s="59" t="s">
        <v>90</v>
      </c>
      <c r="D573" s="77"/>
      <c r="E573" s="77"/>
      <c r="F573" s="77"/>
      <c r="G573" s="77"/>
      <c r="H573" s="77"/>
      <c r="I573" s="59" t="s">
        <v>90</v>
      </c>
      <c r="J573" s="72" t="s">
        <v>365</v>
      </c>
      <c r="K573" s="59">
        <v>0.9</v>
      </c>
      <c r="L573" s="59">
        <v>0</v>
      </c>
      <c r="M573" s="40"/>
      <c r="N573" s="40"/>
      <c r="O573" s="40"/>
      <c r="P573" s="40"/>
      <c r="Q573" s="40"/>
      <c r="R573" s="32"/>
    </row>
    <row r="574" spans="1:18">
      <c r="A574" s="40"/>
      <c r="B574" s="59"/>
      <c r="C574" s="59" t="s">
        <v>366</v>
      </c>
      <c r="D574" s="77"/>
      <c r="E574" s="77"/>
      <c r="F574" s="77"/>
      <c r="G574" s="77"/>
      <c r="H574" s="77"/>
      <c r="I574" s="59"/>
      <c r="J574" s="72"/>
      <c r="K574" s="59"/>
      <c r="L574" s="59"/>
      <c r="M574" s="40"/>
      <c r="N574" s="40"/>
      <c r="O574" s="40"/>
      <c r="P574" s="40"/>
      <c r="Q574" s="40"/>
      <c r="R574" s="32"/>
    </row>
    <row r="575" spans="1:18">
      <c r="A575" s="40"/>
      <c r="B575" s="59"/>
      <c r="C575" s="59" t="s">
        <v>367</v>
      </c>
      <c r="D575" s="77"/>
      <c r="E575" s="77"/>
      <c r="F575" s="77"/>
      <c r="G575" s="77"/>
      <c r="H575" s="77"/>
      <c r="I575" s="59" t="s">
        <v>367</v>
      </c>
      <c r="J575" s="72" t="s">
        <v>223</v>
      </c>
      <c r="K575" s="59">
        <v>0.21</v>
      </c>
      <c r="L575" s="59">
        <v>0</v>
      </c>
      <c r="M575" s="40"/>
      <c r="N575" s="40"/>
      <c r="O575" s="40"/>
      <c r="P575" s="40"/>
      <c r="Q575" s="40"/>
      <c r="R575" s="32"/>
    </row>
    <row r="576" spans="1:18">
      <c r="A576" s="40"/>
      <c r="B576" s="59"/>
      <c r="C576" s="59" t="s">
        <v>368</v>
      </c>
      <c r="D576" s="77"/>
      <c r="E576" s="77"/>
      <c r="F576" s="77"/>
      <c r="G576" s="77"/>
      <c r="H576" s="77"/>
      <c r="I576" s="59" t="s">
        <v>368</v>
      </c>
      <c r="J576" s="72" t="s">
        <v>223</v>
      </c>
      <c r="K576" s="59">
        <v>0.03</v>
      </c>
      <c r="L576" s="59">
        <v>0</v>
      </c>
      <c r="M576" s="40"/>
      <c r="N576" s="40"/>
      <c r="O576" s="40"/>
      <c r="P576" s="40"/>
      <c r="Q576" s="40"/>
      <c r="R576" s="32"/>
    </row>
    <row r="577" spans="1:18">
      <c r="A577" s="40"/>
      <c r="B577" s="59"/>
      <c r="C577" s="59" t="s">
        <v>369</v>
      </c>
      <c r="D577" s="77"/>
      <c r="E577" s="77"/>
      <c r="F577" s="77"/>
      <c r="G577" s="77"/>
      <c r="H577" s="77"/>
      <c r="I577" s="59" t="s">
        <v>369</v>
      </c>
      <c r="J577" s="72" t="s">
        <v>223</v>
      </c>
      <c r="K577" s="59">
        <v>0.02</v>
      </c>
      <c r="L577" s="59">
        <v>0</v>
      </c>
      <c r="M577" s="40"/>
      <c r="N577" s="40"/>
      <c r="O577" s="40"/>
      <c r="P577" s="40"/>
      <c r="Q577" s="40"/>
      <c r="R577" s="32"/>
    </row>
    <row r="578" spans="1:18">
      <c r="A578" s="40"/>
      <c r="B578" s="59"/>
      <c r="C578" s="59" t="s">
        <v>370</v>
      </c>
      <c r="D578" s="77"/>
      <c r="E578" s="77"/>
      <c r="F578" s="77"/>
      <c r="G578" s="77"/>
      <c r="H578" s="77"/>
      <c r="I578" s="59" t="s">
        <v>370</v>
      </c>
      <c r="J578" s="72" t="s">
        <v>371</v>
      </c>
      <c r="K578" s="59">
        <v>0.08</v>
      </c>
      <c r="L578" s="59">
        <v>0</v>
      </c>
      <c r="M578" s="40"/>
      <c r="N578" s="40"/>
      <c r="O578" s="40"/>
      <c r="P578" s="40"/>
      <c r="Q578" s="40"/>
      <c r="R578" s="32"/>
    </row>
    <row r="579" spans="1:18">
      <c r="A579" s="40"/>
      <c r="B579" s="59"/>
      <c r="C579" s="59" t="s">
        <v>372</v>
      </c>
      <c r="D579" s="77"/>
      <c r="E579" s="77"/>
      <c r="F579" s="77"/>
      <c r="G579" s="77"/>
      <c r="H579" s="77"/>
      <c r="I579" s="59" t="s">
        <v>372</v>
      </c>
      <c r="J579" s="72"/>
      <c r="K579" s="59">
        <v>0.03</v>
      </c>
      <c r="L579" s="59">
        <v>0</v>
      </c>
      <c r="M579" s="40"/>
      <c r="N579" s="40"/>
      <c r="O579" s="40"/>
      <c r="P579" s="40"/>
      <c r="Q579" s="40"/>
      <c r="R579" s="32"/>
    </row>
    <row r="580" spans="1:18">
      <c r="A580" s="40"/>
      <c r="B580" s="59"/>
      <c r="C580" s="59" t="s">
        <v>373</v>
      </c>
      <c r="D580" s="77"/>
      <c r="E580" s="77"/>
      <c r="F580" s="77"/>
      <c r="G580" s="77"/>
      <c r="H580" s="77"/>
      <c r="I580" s="59" t="s">
        <v>373</v>
      </c>
      <c r="J580" s="72"/>
      <c r="K580" s="59">
        <v>0.13</v>
      </c>
      <c r="L580" s="59">
        <v>0</v>
      </c>
      <c r="M580" s="40"/>
      <c r="N580" s="40"/>
      <c r="O580" s="40"/>
      <c r="P580" s="40"/>
      <c r="Q580" s="40"/>
      <c r="R580" s="32"/>
    </row>
    <row r="581" spans="1:18">
      <c r="A581" s="40"/>
      <c r="B581" s="59"/>
      <c r="C581" s="59" t="s">
        <v>240</v>
      </c>
      <c r="D581" s="77"/>
      <c r="E581" s="77"/>
      <c r="F581" s="77"/>
      <c r="G581" s="77"/>
      <c r="H581" s="77"/>
      <c r="I581" s="59"/>
      <c r="J581" s="72"/>
      <c r="K581" s="59"/>
      <c r="L581" s="59"/>
      <c r="M581" s="40"/>
      <c r="N581" s="40"/>
      <c r="O581" s="40"/>
      <c r="P581" s="40"/>
      <c r="Q581" s="40"/>
      <c r="R581" s="32"/>
    </row>
    <row r="582" spans="1:18">
      <c r="A582" s="40"/>
      <c r="B582" s="59"/>
      <c r="C582" s="59" t="s">
        <v>374</v>
      </c>
      <c r="D582" s="77"/>
      <c r="E582" s="77"/>
      <c r="F582" s="77"/>
      <c r="G582" s="77"/>
      <c r="H582" s="77"/>
      <c r="I582" s="59" t="s">
        <v>374</v>
      </c>
      <c r="J582" s="72"/>
      <c r="K582" s="59">
        <v>0.02</v>
      </c>
      <c r="L582" s="59">
        <v>0</v>
      </c>
      <c r="M582" s="40"/>
      <c r="N582" s="40"/>
      <c r="O582" s="40"/>
      <c r="P582" s="40"/>
      <c r="Q582" s="40"/>
      <c r="R582" s="32"/>
    </row>
    <row r="583" spans="1:18">
      <c r="A583" s="40"/>
      <c r="B583" s="59"/>
      <c r="C583" s="59" t="s">
        <v>375</v>
      </c>
      <c r="D583" s="77"/>
      <c r="E583" s="77"/>
      <c r="F583" s="77"/>
      <c r="G583" s="77"/>
      <c r="H583" s="77"/>
      <c r="I583" s="59" t="s">
        <v>375</v>
      </c>
      <c r="J583" s="72"/>
      <c r="K583" s="59">
        <v>0.12</v>
      </c>
      <c r="L583" s="59">
        <v>0</v>
      </c>
      <c r="M583" s="40"/>
      <c r="N583" s="40"/>
      <c r="O583" s="40"/>
      <c r="P583" s="40"/>
      <c r="Q583" s="40"/>
      <c r="R583" s="32"/>
    </row>
    <row r="584" spans="1:18">
      <c r="A584" s="40"/>
      <c r="B584" s="59"/>
      <c r="C584" s="59" t="s">
        <v>168</v>
      </c>
      <c r="D584" s="77"/>
      <c r="E584" s="77"/>
      <c r="F584" s="77"/>
      <c r="G584" s="77"/>
      <c r="H584" s="77"/>
      <c r="I584" s="59" t="s">
        <v>168</v>
      </c>
      <c r="J584" s="72" t="s">
        <v>376</v>
      </c>
      <c r="K584" s="59">
        <v>0.03</v>
      </c>
      <c r="L584" s="59">
        <v>0</v>
      </c>
      <c r="M584" s="40"/>
      <c r="N584" s="40"/>
      <c r="O584" s="40"/>
      <c r="P584" s="40"/>
      <c r="Q584" s="40"/>
      <c r="R584" s="32"/>
    </row>
    <row r="585" spans="1:18">
      <c r="A585" s="40"/>
      <c r="B585" s="59"/>
      <c r="C585" s="59" t="s">
        <v>111</v>
      </c>
      <c r="D585" s="77"/>
      <c r="E585" s="77"/>
      <c r="F585" s="77"/>
      <c r="G585" s="77"/>
      <c r="H585" s="77"/>
      <c r="I585" s="59"/>
      <c r="J585" s="72"/>
      <c r="K585" s="59"/>
      <c r="L585" s="59"/>
      <c r="M585" s="40"/>
      <c r="N585" s="40"/>
      <c r="O585" s="40"/>
      <c r="P585" s="40"/>
      <c r="Q585" s="40"/>
      <c r="R585" s="32"/>
    </row>
    <row r="586" spans="1:18">
      <c r="A586" s="40"/>
      <c r="B586" s="59"/>
      <c r="C586" s="59" t="s">
        <v>92</v>
      </c>
      <c r="D586" s="77"/>
      <c r="E586" s="77"/>
      <c r="F586" s="77"/>
      <c r="G586" s="77"/>
      <c r="H586" s="77"/>
      <c r="I586" s="59"/>
      <c r="J586" s="72"/>
      <c r="K586" s="59"/>
      <c r="L586" s="59"/>
      <c r="M586" s="40"/>
      <c r="N586" s="40"/>
      <c r="O586" s="40"/>
      <c r="P586" s="40"/>
      <c r="Q586" s="40"/>
      <c r="R586" s="32"/>
    </row>
    <row r="587" spans="1:18">
      <c r="A587" s="40"/>
      <c r="B587" s="59"/>
      <c r="C587" s="59" t="s">
        <v>67</v>
      </c>
      <c r="D587" s="77"/>
      <c r="E587" s="77"/>
      <c r="F587" s="77"/>
      <c r="G587" s="77"/>
      <c r="H587" s="77"/>
      <c r="I587" s="59"/>
      <c r="J587" s="72"/>
      <c r="K587" s="59"/>
      <c r="L587" s="59"/>
      <c r="M587" s="40"/>
      <c r="N587" s="40"/>
      <c r="O587" s="40"/>
      <c r="P587" s="40"/>
      <c r="Q587" s="40"/>
      <c r="R587" s="32"/>
    </row>
    <row r="588" spans="1:18">
      <c r="A588" s="40"/>
      <c r="B588" s="59"/>
      <c r="C588" s="59" t="s">
        <v>377</v>
      </c>
      <c r="D588" s="77"/>
      <c r="E588" s="77"/>
      <c r="F588" s="77"/>
      <c r="G588" s="77"/>
      <c r="H588" s="77"/>
      <c r="I588" s="59"/>
      <c r="J588" s="72"/>
      <c r="K588" s="59"/>
      <c r="L588" s="59"/>
      <c r="M588" s="40"/>
      <c r="N588" s="40"/>
      <c r="O588" s="40"/>
      <c r="P588" s="40"/>
      <c r="Q588" s="40"/>
      <c r="R588" s="32"/>
    </row>
    <row r="589" spans="1:18">
      <c r="A589" s="40"/>
      <c r="B589" s="59"/>
      <c r="C589" s="59" t="s">
        <v>84</v>
      </c>
      <c r="D589" s="77"/>
      <c r="E589" s="77"/>
      <c r="F589" s="77"/>
      <c r="G589" s="77"/>
      <c r="H589" s="77"/>
      <c r="I589" s="59"/>
      <c r="J589" s="72"/>
      <c r="K589" s="59"/>
      <c r="L589" s="59"/>
      <c r="M589" s="40"/>
      <c r="N589" s="40"/>
      <c r="O589" s="40"/>
      <c r="P589" s="40"/>
      <c r="Q589" s="40"/>
      <c r="R589" s="32"/>
    </row>
    <row r="590" spans="1:18">
      <c r="A590" s="40"/>
      <c r="B590" s="59"/>
      <c r="C590" s="59" t="s">
        <v>227</v>
      </c>
      <c r="D590" s="77"/>
      <c r="E590" s="77"/>
      <c r="F590" s="77"/>
      <c r="G590" s="77"/>
      <c r="H590" s="77"/>
      <c r="I590" s="59"/>
      <c r="J590" s="72"/>
      <c r="K590" s="59"/>
      <c r="L590" s="59"/>
      <c r="M590" s="40"/>
      <c r="N590" s="40"/>
      <c r="O590" s="40"/>
      <c r="P590" s="40"/>
      <c r="Q590" s="40"/>
      <c r="R590" s="32"/>
    </row>
    <row r="591" spans="1:18">
      <c r="A591" s="40"/>
      <c r="B591" s="59"/>
      <c r="C591" s="41" t="s">
        <v>81</v>
      </c>
      <c r="D591" s="77"/>
      <c r="E591" s="77"/>
      <c r="F591" s="77"/>
      <c r="G591" s="77"/>
      <c r="H591" s="77"/>
      <c r="I591" s="59" t="s">
        <v>81</v>
      </c>
      <c r="J591" s="56" t="s">
        <v>378</v>
      </c>
      <c r="K591" s="59">
        <v>0.5</v>
      </c>
      <c r="L591" s="59">
        <v>0</v>
      </c>
      <c r="M591" s="40"/>
      <c r="N591" s="40"/>
      <c r="O591" s="40"/>
      <c r="P591" s="40"/>
      <c r="Q591" s="40"/>
      <c r="R591" s="32"/>
    </row>
    <row r="592" spans="1:18">
      <c r="A592" s="40"/>
      <c r="B592" s="59"/>
      <c r="C592" s="59" t="s">
        <v>100</v>
      </c>
      <c r="D592" s="77"/>
      <c r="E592" s="77"/>
      <c r="F592" s="77"/>
      <c r="G592" s="77"/>
      <c r="H592" s="77"/>
      <c r="I592" s="59" t="s">
        <v>100</v>
      </c>
      <c r="J592" s="56" t="s">
        <v>378</v>
      </c>
      <c r="K592" s="59">
        <v>0.4</v>
      </c>
      <c r="L592" s="59">
        <v>0</v>
      </c>
      <c r="M592" s="40"/>
      <c r="N592" s="40"/>
      <c r="O592" s="40"/>
      <c r="P592" s="40"/>
      <c r="Q592" s="40"/>
      <c r="R592" s="32"/>
    </row>
    <row r="593" spans="1:18">
      <c r="A593" s="40"/>
      <c r="B593" s="59"/>
      <c r="C593" s="59" t="s">
        <v>260</v>
      </c>
      <c r="D593" s="77"/>
      <c r="E593" s="77"/>
      <c r="F593" s="77"/>
      <c r="G593" s="77"/>
      <c r="H593" s="77"/>
      <c r="I593" s="59" t="s">
        <v>260</v>
      </c>
      <c r="J593" s="56" t="s">
        <v>378</v>
      </c>
      <c r="K593" s="59">
        <v>0.2</v>
      </c>
      <c r="L593" s="59">
        <v>0</v>
      </c>
      <c r="M593" s="40"/>
      <c r="N593" s="40"/>
      <c r="O593" s="40"/>
      <c r="P593" s="40"/>
      <c r="Q593" s="40"/>
      <c r="R593" s="32"/>
    </row>
    <row r="594" spans="1:18">
      <c r="A594" s="40"/>
      <c r="B594" s="59"/>
      <c r="C594" s="59" t="s">
        <v>379</v>
      </c>
      <c r="D594" s="77"/>
      <c r="E594" s="77"/>
      <c r="F594" s="77"/>
      <c r="G594" s="77"/>
      <c r="H594" s="77"/>
      <c r="I594" s="59" t="s">
        <v>379</v>
      </c>
      <c r="J594" s="60" t="s">
        <v>380</v>
      </c>
      <c r="K594" s="59">
        <v>0.03</v>
      </c>
      <c r="L594" s="59">
        <v>0</v>
      </c>
      <c r="M594" s="40"/>
      <c r="N594" s="40"/>
      <c r="O594" s="40"/>
      <c r="P594" s="40"/>
      <c r="Q594" s="40"/>
      <c r="R594" s="32"/>
    </row>
    <row r="595" spans="1:18">
      <c r="A595" s="40"/>
      <c r="B595" s="59"/>
      <c r="C595" s="59" t="s">
        <v>94</v>
      </c>
      <c r="D595" s="77"/>
      <c r="E595" s="77"/>
      <c r="F595" s="77"/>
      <c r="G595" s="77"/>
      <c r="H595" s="77"/>
      <c r="I595" s="59" t="s">
        <v>94</v>
      </c>
      <c r="J595" s="60" t="s">
        <v>381</v>
      </c>
      <c r="K595" s="59">
        <v>0.02</v>
      </c>
      <c r="L595" s="59">
        <v>0</v>
      </c>
      <c r="M595" s="40"/>
      <c r="N595" s="40"/>
      <c r="O595" s="40"/>
      <c r="P595" s="40"/>
      <c r="Q595" s="40"/>
      <c r="R595" s="32"/>
    </row>
    <row r="596" spans="1:18">
      <c r="A596" s="40"/>
      <c r="B596" s="59"/>
      <c r="C596" s="59" t="s">
        <v>47</v>
      </c>
      <c r="D596" s="77"/>
      <c r="E596" s="77"/>
      <c r="F596" s="77"/>
      <c r="G596" s="77"/>
      <c r="H596" s="77"/>
      <c r="I596" s="59" t="s">
        <v>47</v>
      </c>
      <c r="J596" s="72">
        <v>11</v>
      </c>
      <c r="K596" s="59">
        <v>0.03</v>
      </c>
      <c r="L596" s="59">
        <v>0</v>
      </c>
      <c r="M596" s="40"/>
      <c r="N596" s="40"/>
      <c r="O596" s="40"/>
      <c r="P596" s="40"/>
      <c r="Q596" s="40"/>
      <c r="R596" s="32"/>
    </row>
    <row r="597" spans="1:18">
      <c r="A597" s="40"/>
      <c r="B597" s="59"/>
      <c r="C597" s="59" t="s">
        <v>96</v>
      </c>
      <c r="D597" s="77"/>
      <c r="E597" s="77"/>
      <c r="F597" s="77"/>
      <c r="G597" s="77"/>
      <c r="H597" s="77"/>
      <c r="I597" s="59" t="s">
        <v>96</v>
      </c>
      <c r="J597" s="72">
        <v>10</v>
      </c>
      <c r="K597" s="59">
        <v>0.02</v>
      </c>
      <c r="L597" s="59">
        <v>0</v>
      </c>
      <c r="M597" s="40"/>
      <c r="N597" s="40"/>
      <c r="O597" s="40"/>
      <c r="P597" s="40"/>
      <c r="Q597" s="40"/>
      <c r="R597" s="32"/>
    </row>
    <row r="598" spans="1:18">
      <c r="A598" s="40"/>
      <c r="B598" s="59"/>
      <c r="C598" s="59" t="s">
        <v>50</v>
      </c>
      <c r="D598" s="77"/>
      <c r="E598" s="77"/>
      <c r="F598" s="77"/>
      <c r="G598" s="77"/>
      <c r="H598" s="77"/>
      <c r="I598" s="59" t="s">
        <v>50</v>
      </c>
      <c r="J598" s="72">
        <v>5</v>
      </c>
      <c r="K598" s="59">
        <v>0.02</v>
      </c>
      <c r="L598" s="59">
        <v>0</v>
      </c>
      <c r="M598" s="40"/>
      <c r="N598" s="40"/>
      <c r="O598" s="40"/>
      <c r="P598" s="40"/>
      <c r="Q598" s="40"/>
      <c r="R598" s="32"/>
    </row>
    <row r="599" spans="1:18">
      <c r="A599" s="40"/>
      <c r="B599" s="59"/>
      <c r="C599" s="59" t="s">
        <v>151</v>
      </c>
      <c r="D599" s="77"/>
      <c r="E599" s="77"/>
      <c r="F599" s="77"/>
      <c r="G599" s="77"/>
      <c r="H599" s="77"/>
      <c r="I599" s="56"/>
      <c r="J599" s="60"/>
      <c r="K599" s="56"/>
      <c r="L599" s="56"/>
      <c r="M599" s="40"/>
      <c r="N599" s="40"/>
      <c r="O599" s="40"/>
      <c r="P599" s="40"/>
      <c r="Q599" s="40"/>
      <c r="R599" s="32"/>
    </row>
    <row r="600" spans="1:18">
      <c r="A600" s="40"/>
      <c r="B600" s="59"/>
      <c r="C600" s="59" t="s">
        <v>54</v>
      </c>
      <c r="D600" s="77"/>
      <c r="E600" s="77"/>
      <c r="F600" s="77"/>
      <c r="G600" s="77"/>
      <c r="H600" s="77"/>
      <c r="I600" s="59" t="s">
        <v>54</v>
      </c>
      <c r="J600" s="60" t="s">
        <v>382</v>
      </c>
      <c r="K600" s="59">
        <v>0.0209</v>
      </c>
      <c r="L600" s="59">
        <v>0.0008</v>
      </c>
      <c r="M600" s="40"/>
      <c r="N600" s="40"/>
      <c r="O600" s="40"/>
      <c r="P600" s="40"/>
      <c r="Q600" s="40"/>
      <c r="R600" s="32"/>
    </row>
    <row r="601" spans="1:18">
      <c r="A601" s="40"/>
      <c r="B601" s="59"/>
      <c r="C601" s="59" t="s">
        <v>383</v>
      </c>
      <c r="D601" s="77"/>
      <c r="E601" s="77"/>
      <c r="F601" s="77"/>
      <c r="G601" s="77"/>
      <c r="H601" s="77"/>
      <c r="I601" s="59" t="s">
        <v>383</v>
      </c>
      <c r="J601" s="72">
        <v>15</v>
      </c>
      <c r="K601" s="59">
        <v>0.0001</v>
      </c>
      <c r="L601" s="59">
        <v>0</v>
      </c>
      <c r="M601" s="40"/>
      <c r="N601" s="40"/>
      <c r="O601" s="40"/>
      <c r="P601" s="40"/>
      <c r="Q601" s="40"/>
      <c r="R601" s="32"/>
    </row>
    <row r="602" spans="1:18">
      <c r="A602" s="40"/>
      <c r="B602" s="59"/>
      <c r="C602" s="59" t="s">
        <v>384</v>
      </c>
      <c r="D602" s="77"/>
      <c r="E602" s="77"/>
      <c r="F602" s="77"/>
      <c r="G602" s="77"/>
      <c r="H602" s="77"/>
      <c r="I602" s="59" t="s">
        <v>384</v>
      </c>
      <c r="J602" s="60" t="s">
        <v>203</v>
      </c>
      <c r="K602" s="59">
        <v>0.03</v>
      </c>
      <c r="L602" s="59">
        <v>0</v>
      </c>
      <c r="M602" s="40"/>
      <c r="N602" s="40"/>
      <c r="O602" s="40"/>
      <c r="P602" s="40"/>
      <c r="Q602" s="40"/>
      <c r="R602" s="32"/>
    </row>
    <row r="603" spans="1:18">
      <c r="A603" s="40"/>
      <c r="B603" s="59"/>
      <c r="C603" s="59" t="s">
        <v>100</v>
      </c>
      <c r="D603" s="77"/>
      <c r="E603" s="77"/>
      <c r="F603" s="77"/>
      <c r="G603" s="77"/>
      <c r="H603" s="77"/>
      <c r="I603" s="59" t="s">
        <v>100</v>
      </c>
      <c r="J603" s="60" t="s">
        <v>385</v>
      </c>
      <c r="K603" s="59">
        <v>0.0547</v>
      </c>
      <c r="L603" s="59">
        <v>0.0003</v>
      </c>
      <c r="M603" s="40"/>
      <c r="N603" s="40"/>
      <c r="O603" s="40"/>
      <c r="P603" s="40"/>
      <c r="Q603" s="40"/>
      <c r="R603" s="32"/>
    </row>
    <row r="604" spans="1:18">
      <c r="A604" s="40"/>
      <c r="B604" s="59"/>
      <c r="C604" s="59" t="s">
        <v>386</v>
      </c>
      <c r="D604" s="77"/>
      <c r="E604" s="77"/>
      <c r="F604" s="77"/>
      <c r="G604" s="77"/>
      <c r="H604" s="77"/>
      <c r="I604" s="59" t="s">
        <v>386</v>
      </c>
      <c r="J604" s="60" t="s">
        <v>328</v>
      </c>
      <c r="K604" s="59">
        <v>0.0019</v>
      </c>
      <c r="L604" s="59">
        <v>0</v>
      </c>
      <c r="M604" s="40"/>
      <c r="N604" s="40"/>
      <c r="O604" s="40"/>
      <c r="P604" s="40"/>
      <c r="Q604" s="40"/>
      <c r="R604" s="32"/>
    </row>
    <row r="605" spans="1:18">
      <c r="A605" s="40"/>
      <c r="B605" s="59"/>
      <c r="C605" s="59" t="s">
        <v>387</v>
      </c>
      <c r="D605" s="77"/>
      <c r="E605" s="77"/>
      <c r="F605" s="77"/>
      <c r="G605" s="77"/>
      <c r="H605" s="77"/>
      <c r="I605" s="59" t="s">
        <v>387</v>
      </c>
      <c r="J605" s="72" t="s">
        <v>363</v>
      </c>
      <c r="K605" s="59">
        <v>0.0106</v>
      </c>
      <c r="L605" s="59">
        <v>0</v>
      </c>
      <c r="M605" s="40"/>
      <c r="N605" s="40"/>
      <c r="O605" s="40"/>
      <c r="P605" s="40"/>
      <c r="Q605" s="40"/>
      <c r="R605" s="32"/>
    </row>
    <row r="606" spans="1:18">
      <c r="A606" s="40"/>
      <c r="B606" s="59"/>
      <c r="C606" s="59" t="s">
        <v>81</v>
      </c>
      <c r="D606" s="77"/>
      <c r="E606" s="77"/>
      <c r="F606" s="77"/>
      <c r="G606" s="77"/>
      <c r="H606" s="77"/>
      <c r="I606" s="59" t="s">
        <v>81</v>
      </c>
      <c r="J606" s="60" t="s">
        <v>236</v>
      </c>
      <c r="K606" s="59">
        <v>0.0026</v>
      </c>
      <c r="L606" s="59">
        <v>0.0002</v>
      </c>
      <c r="M606" s="40"/>
      <c r="N606" s="40"/>
      <c r="O606" s="40"/>
      <c r="P606" s="40"/>
      <c r="Q606" s="40"/>
      <c r="R606" s="32"/>
    </row>
    <row r="607" spans="1:18">
      <c r="A607" s="40"/>
      <c r="B607" s="59"/>
      <c r="C607" s="59" t="s">
        <v>101</v>
      </c>
      <c r="D607" s="77"/>
      <c r="E607" s="77"/>
      <c r="F607" s="77"/>
      <c r="G607" s="77"/>
      <c r="H607" s="77"/>
      <c r="I607" s="59" t="s">
        <v>101</v>
      </c>
      <c r="J607" s="60" t="s">
        <v>365</v>
      </c>
      <c r="K607" s="59">
        <v>0.0061</v>
      </c>
      <c r="L607" s="59">
        <v>0</v>
      </c>
      <c r="M607" s="40"/>
      <c r="N607" s="40"/>
      <c r="O607" s="40"/>
      <c r="P607" s="40"/>
      <c r="Q607" s="40"/>
      <c r="R607" s="32"/>
    </row>
    <row r="608" spans="1:18">
      <c r="A608" s="40"/>
      <c r="B608" s="59"/>
      <c r="C608" s="59" t="s">
        <v>90</v>
      </c>
      <c r="D608" s="77"/>
      <c r="E608" s="77"/>
      <c r="F608" s="77"/>
      <c r="G608" s="77"/>
      <c r="H608" s="77"/>
      <c r="I608" s="59" t="s">
        <v>90</v>
      </c>
      <c r="J608" s="72" t="s">
        <v>388</v>
      </c>
      <c r="K608" s="59">
        <v>0.0938</v>
      </c>
      <c r="L608" s="59">
        <v>0</v>
      </c>
      <c r="M608" s="40"/>
      <c r="N608" s="40"/>
      <c r="O608" s="40"/>
      <c r="P608" s="40"/>
      <c r="Q608" s="40"/>
      <c r="R608" s="32"/>
    </row>
    <row r="609" spans="1:18">
      <c r="A609" s="40"/>
      <c r="B609" s="59"/>
      <c r="C609" s="59" t="s">
        <v>389</v>
      </c>
      <c r="D609" s="77"/>
      <c r="E609" s="77"/>
      <c r="F609" s="77"/>
      <c r="G609" s="77"/>
      <c r="H609" s="77"/>
      <c r="I609" s="59" t="s">
        <v>389</v>
      </c>
      <c r="J609" s="72" t="s">
        <v>390</v>
      </c>
      <c r="K609" s="59">
        <v>0.0004</v>
      </c>
      <c r="L609" s="59">
        <v>0</v>
      </c>
      <c r="M609" s="40"/>
      <c r="N609" s="40"/>
      <c r="O609" s="40"/>
      <c r="P609" s="40"/>
      <c r="Q609" s="40"/>
      <c r="R609" s="32"/>
    </row>
    <row r="610" spans="1:18">
      <c r="A610" s="40"/>
      <c r="B610" s="59"/>
      <c r="C610" s="59" t="s">
        <v>391</v>
      </c>
      <c r="D610" s="77"/>
      <c r="E610" s="77"/>
      <c r="F610" s="77"/>
      <c r="G610" s="77"/>
      <c r="H610" s="77"/>
      <c r="I610" s="59" t="s">
        <v>391</v>
      </c>
      <c r="J610" s="60" t="s">
        <v>70</v>
      </c>
      <c r="K610" s="59">
        <v>0.0059</v>
      </c>
      <c r="L610" s="59">
        <v>0.0017</v>
      </c>
      <c r="M610" s="40"/>
      <c r="N610" s="40"/>
      <c r="O610" s="40"/>
      <c r="P610" s="40"/>
      <c r="Q610" s="40"/>
      <c r="R610" s="32"/>
    </row>
    <row r="611" spans="1:18">
      <c r="A611" s="40"/>
      <c r="B611" s="59"/>
      <c r="C611" s="59" t="s">
        <v>392</v>
      </c>
      <c r="D611" s="77"/>
      <c r="E611" s="77"/>
      <c r="F611" s="77"/>
      <c r="G611" s="77"/>
      <c r="H611" s="77"/>
      <c r="I611" s="59" t="s">
        <v>392</v>
      </c>
      <c r="J611" s="72">
        <v>32</v>
      </c>
      <c r="K611" s="59">
        <v>0.0001</v>
      </c>
      <c r="L611" s="59">
        <v>0</v>
      </c>
      <c r="M611" s="40"/>
      <c r="N611" s="40"/>
      <c r="O611" s="40"/>
      <c r="P611" s="40"/>
      <c r="Q611" s="40"/>
      <c r="R611" s="32"/>
    </row>
    <row r="612" spans="1:18">
      <c r="A612" s="40"/>
      <c r="B612" s="59"/>
      <c r="C612" s="59" t="s">
        <v>47</v>
      </c>
      <c r="D612" s="77"/>
      <c r="E612" s="77"/>
      <c r="F612" s="77"/>
      <c r="G612" s="77"/>
      <c r="H612" s="77"/>
      <c r="I612" s="59" t="s">
        <v>47</v>
      </c>
      <c r="J612" s="72" t="s">
        <v>393</v>
      </c>
      <c r="K612" s="59">
        <v>0.0205</v>
      </c>
      <c r="L612" s="59">
        <v>0.0004</v>
      </c>
      <c r="M612" s="40"/>
      <c r="N612" s="40"/>
      <c r="O612" s="40"/>
      <c r="P612" s="40"/>
      <c r="Q612" s="40"/>
      <c r="R612" s="32"/>
    </row>
    <row r="613" spans="1:18">
      <c r="A613" s="40"/>
      <c r="B613" s="59"/>
      <c r="C613" s="59" t="s">
        <v>93</v>
      </c>
      <c r="D613" s="77"/>
      <c r="E613" s="77"/>
      <c r="F613" s="77"/>
      <c r="G613" s="77"/>
      <c r="H613" s="77"/>
      <c r="I613" s="59" t="s">
        <v>93</v>
      </c>
      <c r="J613" s="72" t="s">
        <v>394</v>
      </c>
      <c r="K613" s="59">
        <v>0.0004</v>
      </c>
      <c r="L613" s="59">
        <v>0</v>
      </c>
      <c r="M613" s="40"/>
      <c r="N613" s="40"/>
      <c r="O613" s="40"/>
      <c r="P613" s="40"/>
      <c r="Q613" s="40"/>
      <c r="R613" s="32"/>
    </row>
    <row r="614" spans="1:18">
      <c r="A614" s="40"/>
      <c r="B614" s="59"/>
      <c r="C614" s="59" t="s">
        <v>94</v>
      </c>
      <c r="D614" s="77"/>
      <c r="E614" s="77"/>
      <c r="F614" s="77"/>
      <c r="G614" s="77"/>
      <c r="H614" s="77"/>
      <c r="I614" s="59" t="s">
        <v>94</v>
      </c>
      <c r="J614" s="72" t="s">
        <v>395</v>
      </c>
      <c r="K614" s="59">
        <v>0.0968</v>
      </c>
      <c r="L614" s="59">
        <v>0.0001</v>
      </c>
      <c r="M614" s="40"/>
      <c r="N614" s="40"/>
      <c r="O614" s="40"/>
      <c r="P614" s="40"/>
      <c r="Q614" s="40"/>
      <c r="R614" s="32"/>
    </row>
    <row r="615" spans="1:18">
      <c r="A615" s="40"/>
      <c r="B615" s="59"/>
      <c r="C615" s="59" t="s">
        <v>396</v>
      </c>
      <c r="D615" s="77"/>
      <c r="E615" s="77"/>
      <c r="F615" s="77"/>
      <c r="G615" s="77"/>
      <c r="H615" s="77"/>
      <c r="I615" s="59" t="s">
        <v>396</v>
      </c>
      <c r="J615" s="72">
        <v>37</v>
      </c>
      <c r="K615" s="59">
        <v>0.0001</v>
      </c>
      <c r="L615" s="59">
        <v>0</v>
      </c>
      <c r="M615" s="40"/>
      <c r="N615" s="40"/>
      <c r="O615" s="40"/>
      <c r="P615" s="40"/>
      <c r="Q615" s="40"/>
      <c r="R615" s="32"/>
    </row>
    <row r="616" spans="1:18">
      <c r="A616" s="40"/>
      <c r="B616" s="59"/>
      <c r="C616" s="59" t="s">
        <v>397</v>
      </c>
      <c r="D616" s="77"/>
      <c r="E616" s="77"/>
      <c r="F616" s="77"/>
      <c r="G616" s="77"/>
      <c r="H616" s="77"/>
      <c r="I616" s="59" t="s">
        <v>397</v>
      </c>
      <c r="J616" s="60" t="s">
        <v>398</v>
      </c>
      <c r="K616" s="59">
        <v>0.0004</v>
      </c>
      <c r="L616" s="59">
        <v>0</v>
      </c>
      <c r="M616" s="40"/>
      <c r="N616" s="40"/>
      <c r="O616" s="40"/>
      <c r="P616" s="40"/>
      <c r="Q616" s="40"/>
      <c r="R616" s="32"/>
    </row>
    <row r="617" spans="1:18">
      <c r="A617" s="40"/>
      <c r="B617" s="59"/>
      <c r="C617" s="59" t="s">
        <v>399</v>
      </c>
      <c r="D617" s="77"/>
      <c r="E617" s="77"/>
      <c r="F617" s="77"/>
      <c r="G617" s="77"/>
      <c r="H617" s="77"/>
      <c r="I617" s="59" t="s">
        <v>399</v>
      </c>
      <c r="J617" s="60" t="s">
        <v>304</v>
      </c>
      <c r="K617" s="59">
        <v>0.0107</v>
      </c>
      <c r="L617" s="59">
        <v>0</v>
      </c>
      <c r="M617" s="40"/>
      <c r="N617" s="40"/>
      <c r="O617" s="40"/>
      <c r="P617" s="40"/>
      <c r="Q617" s="40"/>
      <c r="R617" s="32"/>
    </row>
    <row r="618" spans="1:18">
      <c r="A618" s="40"/>
      <c r="B618" s="59"/>
      <c r="C618" s="59" t="s">
        <v>99</v>
      </c>
      <c r="D618" s="77"/>
      <c r="E618" s="77"/>
      <c r="F618" s="77"/>
      <c r="G618" s="77"/>
      <c r="H618" s="77"/>
      <c r="I618" s="59" t="s">
        <v>99</v>
      </c>
      <c r="J618" s="72" t="s">
        <v>400</v>
      </c>
      <c r="K618" s="59">
        <v>0.1219</v>
      </c>
      <c r="L618" s="59">
        <v>0</v>
      </c>
      <c r="M618" s="40"/>
      <c r="N618" s="40"/>
      <c r="O618" s="40"/>
      <c r="P618" s="40"/>
      <c r="Q618" s="40"/>
      <c r="R618" s="32"/>
    </row>
    <row r="619" spans="1:18">
      <c r="A619" s="40"/>
      <c r="B619" s="59"/>
      <c r="C619" s="59" t="s">
        <v>325</v>
      </c>
      <c r="D619" s="77"/>
      <c r="E619" s="77"/>
      <c r="F619" s="77"/>
      <c r="G619" s="77"/>
      <c r="H619" s="77"/>
      <c r="I619" s="59" t="s">
        <v>325</v>
      </c>
      <c r="J619" s="72" t="s">
        <v>401</v>
      </c>
      <c r="K619" s="59">
        <v>0.0008</v>
      </c>
      <c r="L619" s="59">
        <v>0</v>
      </c>
      <c r="M619" s="40"/>
      <c r="N619" s="40"/>
      <c r="O619" s="40"/>
      <c r="P619" s="40"/>
      <c r="Q619" s="40"/>
      <c r="R619" s="32"/>
    </row>
    <row r="620" spans="1:18">
      <c r="A620" s="40"/>
      <c r="B620" s="59"/>
      <c r="C620" s="59" t="s">
        <v>402</v>
      </c>
      <c r="D620" s="77"/>
      <c r="E620" s="77"/>
      <c r="F620" s="77"/>
      <c r="G620" s="77"/>
      <c r="H620" s="77"/>
      <c r="I620" s="59" t="s">
        <v>402</v>
      </c>
      <c r="J620" s="72" t="s">
        <v>403</v>
      </c>
      <c r="K620" s="59">
        <v>0.0039</v>
      </c>
      <c r="L620" s="59">
        <v>0</v>
      </c>
      <c r="M620" s="40"/>
      <c r="N620" s="40"/>
      <c r="O620" s="40"/>
      <c r="P620" s="40"/>
      <c r="Q620" s="40"/>
      <c r="R620" s="32"/>
    </row>
    <row r="621" spans="1:18">
      <c r="A621" s="40"/>
      <c r="B621" s="59"/>
      <c r="C621" s="59" t="s">
        <v>180</v>
      </c>
      <c r="D621" s="77"/>
      <c r="E621" s="77"/>
      <c r="F621" s="77"/>
      <c r="G621" s="77"/>
      <c r="H621" s="77"/>
      <c r="I621" s="59" t="s">
        <v>180</v>
      </c>
      <c r="J621" s="60" t="s">
        <v>404</v>
      </c>
      <c r="K621" s="59">
        <v>0.018</v>
      </c>
      <c r="L621" s="59">
        <v>0.0009</v>
      </c>
      <c r="M621" s="40"/>
      <c r="N621" s="40"/>
      <c r="O621" s="40"/>
      <c r="P621" s="40"/>
      <c r="Q621" s="40"/>
      <c r="R621" s="32"/>
    </row>
    <row r="622" spans="1:18">
      <c r="A622" s="40"/>
      <c r="B622" s="59"/>
      <c r="C622" s="59" t="s">
        <v>405</v>
      </c>
      <c r="D622" s="77"/>
      <c r="E622" s="77"/>
      <c r="F622" s="77"/>
      <c r="G622" s="77"/>
      <c r="H622" s="77"/>
      <c r="I622" s="59" t="s">
        <v>405</v>
      </c>
      <c r="J622" s="60" t="s">
        <v>406</v>
      </c>
      <c r="K622" s="59">
        <v>0.0028</v>
      </c>
      <c r="L622" s="59">
        <v>0</v>
      </c>
      <c r="M622" s="40"/>
      <c r="N622" s="40"/>
      <c r="O622" s="40"/>
      <c r="P622" s="40"/>
      <c r="Q622" s="40"/>
      <c r="R622" s="32"/>
    </row>
    <row r="623" spans="1:18">
      <c r="A623" s="40"/>
      <c r="B623" s="59"/>
      <c r="C623" s="59" t="s">
        <v>407</v>
      </c>
      <c r="D623" s="77"/>
      <c r="E623" s="77"/>
      <c r="F623" s="77"/>
      <c r="G623" s="77"/>
      <c r="H623" s="77"/>
      <c r="I623" s="59" t="s">
        <v>407</v>
      </c>
      <c r="J623" s="60" t="s">
        <v>385</v>
      </c>
      <c r="K623" s="59">
        <v>0.0027</v>
      </c>
      <c r="L623" s="59">
        <v>0.0009</v>
      </c>
      <c r="M623" s="40"/>
      <c r="N623" s="40"/>
      <c r="O623" s="40"/>
      <c r="P623" s="40"/>
      <c r="Q623" s="40"/>
      <c r="R623" s="32"/>
    </row>
    <row r="624" spans="1:18">
      <c r="A624" s="40"/>
      <c r="B624" s="59"/>
      <c r="C624" s="59" t="s">
        <v>293</v>
      </c>
      <c r="D624" s="77"/>
      <c r="E624" s="77"/>
      <c r="F624" s="77"/>
      <c r="G624" s="77"/>
      <c r="H624" s="77"/>
      <c r="I624" s="59" t="s">
        <v>293</v>
      </c>
      <c r="J624" s="72" t="s">
        <v>408</v>
      </c>
      <c r="K624" s="59">
        <v>0.0006</v>
      </c>
      <c r="L624" s="59">
        <v>0</v>
      </c>
      <c r="M624" s="40"/>
      <c r="N624" s="40"/>
      <c r="O624" s="40"/>
      <c r="P624" s="40"/>
      <c r="Q624" s="40"/>
      <c r="R624" s="32"/>
    </row>
    <row r="625" spans="1:18">
      <c r="A625" s="40"/>
      <c r="B625" s="59"/>
      <c r="C625" s="59" t="s">
        <v>409</v>
      </c>
      <c r="D625" s="77"/>
      <c r="E625" s="77"/>
      <c r="F625" s="77"/>
      <c r="G625" s="77"/>
      <c r="H625" s="77"/>
      <c r="I625" s="59" t="s">
        <v>409</v>
      </c>
      <c r="J625" s="72" t="s">
        <v>410</v>
      </c>
      <c r="K625" s="59">
        <v>0.0004</v>
      </c>
      <c r="L625" s="59">
        <v>0</v>
      </c>
      <c r="M625" s="40"/>
      <c r="N625" s="40"/>
      <c r="O625" s="40"/>
      <c r="P625" s="40"/>
      <c r="Q625" s="40"/>
      <c r="R625" s="32"/>
    </row>
    <row r="626" spans="1:18">
      <c r="A626" s="40"/>
      <c r="B626" s="59"/>
      <c r="C626" s="59" t="s">
        <v>51</v>
      </c>
      <c r="D626" s="77"/>
      <c r="E626" s="77"/>
      <c r="F626" s="77"/>
      <c r="G626" s="77"/>
      <c r="H626" s="77"/>
      <c r="I626" s="59" t="s">
        <v>51</v>
      </c>
      <c r="J626" s="60" t="s">
        <v>335</v>
      </c>
      <c r="K626" s="59">
        <v>0.001</v>
      </c>
      <c r="L626" s="59">
        <v>0</v>
      </c>
      <c r="M626" s="40"/>
      <c r="N626" s="40"/>
      <c r="O626" s="40"/>
      <c r="P626" s="40"/>
      <c r="Q626" s="40"/>
      <c r="R626" s="32"/>
    </row>
    <row r="627" spans="1:18">
      <c r="A627" s="40"/>
      <c r="B627" s="59"/>
      <c r="C627" s="59" t="s">
        <v>88</v>
      </c>
      <c r="D627" s="77"/>
      <c r="E627" s="77"/>
      <c r="F627" s="77"/>
      <c r="G627" s="77"/>
      <c r="H627" s="77"/>
      <c r="I627" s="59" t="s">
        <v>88</v>
      </c>
      <c r="J627" s="60" t="s">
        <v>411</v>
      </c>
      <c r="K627" s="59">
        <v>0.0364</v>
      </c>
      <c r="L627" s="59">
        <v>0.003</v>
      </c>
      <c r="M627" s="40"/>
      <c r="N627" s="40"/>
      <c r="O627" s="40"/>
      <c r="P627" s="40"/>
      <c r="Q627" s="40"/>
      <c r="R627" s="32"/>
    </row>
    <row r="628" spans="1:18">
      <c r="A628" s="40"/>
      <c r="B628" s="59"/>
      <c r="C628" s="59" t="s">
        <v>73</v>
      </c>
      <c r="D628" s="77"/>
      <c r="E628" s="77"/>
      <c r="F628" s="77"/>
      <c r="G628" s="77"/>
      <c r="H628" s="77"/>
      <c r="I628" s="59" t="s">
        <v>73</v>
      </c>
      <c r="J628" s="60" t="s">
        <v>412</v>
      </c>
      <c r="K628" s="59">
        <v>0.0495</v>
      </c>
      <c r="L628" s="59">
        <v>0</v>
      </c>
      <c r="M628" s="40"/>
      <c r="N628" s="40"/>
      <c r="O628" s="40"/>
      <c r="P628" s="40"/>
      <c r="Q628" s="40"/>
      <c r="R628" s="32"/>
    </row>
    <row r="629" spans="1:18">
      <c r="A629" s="40"/>
      <c r="B629" s="59"/>
      <c r="C629" s="59" t="s">
        <v>413</v>
      </c>
      <c r="D629" s="77"/>
      <c r="E629" s="77"/>
      <c r="F629" s="77"/>
      <c r="G629" s="77"/>
      <c r="H629" s="77"/>
      <c r="I629" s="59" t="s">
        <v>413</v>
      </c>
      <c r="J629" s="60" t="s">
        <v>203</v>
      </c>
      <c r="K629" s="59">
        <v>0.0052</v>
      </c>
      <c r="L629" s="59">
        <v>0</v>
      </c>
      <c r="M629" s="40"/>
      <c r="N629" s="40"/>
      <c r="O629" s="40"/>
      <c r="P629" s="40"/>
      <c r="Q629" s="40"/>
      <c r="R629" s="32"/>
    </row>
    <row r="630" spans="1:18">
      <c r="A630" s="40"/>
      <c r="B630" s="59"/>
      <c r="C630" s="59" t="s">
        <v>414</v>
      </c>
      <c r="D630" s="77"/>
      <c r="E630" s="77"/>
      <c r="F630" s="77"/>
      <c r="G630" s="77"/>
      <c r="H630" s="77"/>
      <c r="I630" s="59" t="s">
        <v>414</v>
      </c>
      <c r="J630" s="60" t="s">
        <v>415</v>
      </c>
      <c r="K630" s="59">
        <v>0.0426</v>
      </c>
      <c r="L630" s="59">
        <v>0</v>
      </c>
      <c r="M630" s="40"/>
      <c r="N630" s="40"/>
      <c r="O630" s="40"/>
      <c r="P630" s="40"/>
      <c r="Q630" s="40"/>
      <c r="R630" s="32"/>
    </row>
    <row r="631" spans="1:18">
      <c r="A631" s="40"/>
      <c r="B631" s="59"/>
      <c r="C631" s="59" t="s">
        <v>416</v>
      </c>
      <c r="D631" s="77"/>
      <c r="E631" s="77"/>
      <c r="F631" s="77"/>
      <c r="G631" s="77"/>
      <c r="H631" s="77"/>
      <c r="I631" s="59" t="s">
        <v>416</v>
      </c>
      <c r="J631" s="60" t="s">
        <v>417</v>
      </c>
      <c r="K631" s="59">
        <v>0.0038</v>
      </c>
      <c r="L631" s="59">
        <v>0.0021</v>
      </c>
      <c r="M631" s="40"/>
      <c r="N631" s="40"/>
      <c r="O631" s="40"/>
      <c r="P631" s="40"/>
      <c r="Q631" s="40"/>
      <c r="R631" s="32"/>
    </row>
    <row r="632" spans="1:18">
      <c r="A632" s="40"/>
      <c r="B632" s="59"/>
      <c r="C632" s="59" t="s">
        <v>136</v>
      </c>
      <c r="D632" s="77"/>
      <c r="E632" s="77"/>
      <c r="F632" s="77"/>
      <c r="G632" s="77"/>
      <c r="H632" s="77"/>
      <c r="I632" s="59" t="s">
        <v>136</v>
      </c>
      <c r="J632" s="60" t="s">
        <v>418</v>
      </c>
      <c r="K632" s="59">
        <v>0.005</v>
      </c>
      <c r="L632" s="59">
        <v>0</v>
      </c>
      <c r="M632" s="40"/>
      <c r="N632" s="40"/>
      <c r="O632" s="40"/>
      <c r="P632" s="40"/>
      <c r="Q632" s="40"/>
      <c r="R632" s="32"/>
    </row>
    <row r="633" spans="1:18">
      <c r="A633" s="40"/>
      <c r="B633" s="59"/>
      <c r="C633" s="59" t="s">
        <v>419</v>
      </c>
      <c r="D633" s="77"/>
      <c r="E633" s="77"/>
      <c r="F633" s="77"/>
      <c r="G633" s="77"/>
      <c r="H633" s="77"/>
      <c r="I633" s="59" t="s">
        <v>419</v>
      </c>
      <c r="J633" s="60" t="s">
        <v>376</v>
      </c>
      <c r="K633" s="59">
        <v>0.05</v>
      </c>
      <c r="L633" s="59">
        <v>0</v>
      </c>
      <c r="M633" s="40"/>
      <c r="N633" s="40"/>
      <c r="O633" s="40"/>
      <c r="P633" s="40"/>
      <c r="Q633" s="40"/>
      <c r="R633" s="32"/>
    </row>
    <row r="634" spans="1:18">
      <c r="A634" s="40"/>
      <c r="B634" s="59"/>
      <c r="C634" s="59" t="s">
        <v>420</v>
      </c>
      <c r="D634" s="77"/>
      <c r="E634" s="77"/>
      <c r="F634" s="77"/>
      <c r="G634" s="77"/>
      <c r="H634" s="77"/>
      <c r="I634" s="59" t="s">
        <v>420</v>
      </c>
      <c r="J634" s="60" t="s">
        <v>421</v>
      </c>
      <c r="K634" s="59">
        <v>0.004</v>
      </c>
      <c r="L634" s="59">
        <v>0.0003</v>
      </c>
      <c r="M634" s="40"/>
      <c r="N634" s="40"/>
      <c r="O634" s="40"/>
      <c r="P634" s="40"/>
      <c r="Q634" s="40"/>
      <c r="R634" s="32"/>
    </row>
    <row r="635" spans="1:18">
      <c r="A635" s="40"/>
      <c r="B635" s="59"/>
      <c r="C635" s="59" t="s">
        <v>422</v>
      </c>
      <c r="D635" s="77"/>
      <c r="E635" s="77"/>
      <c r="F635" s="77"/>
      <c r="G635" s="77"/>
      <c r="H635" s="77"/>
      <c r="I635" s="59" t="s">
        <v>422</v>
      </c>
      <c r="J635" s="60" t="s">
        <v>423</v>
      </c>
      <c r="K635" s="59">
        <v>0.0011</v>
      </c>
      <c r="L635" s="59">
        <v>0</v>
      </c>
      <c r="M635" s="40"/>
      <c r="N635" s="40"/>
      <c r="O635" s="40"/>
      <c r="P635" s="40"/>
      <c r="Q635" s="40"/>
      <c r="R635" s="32"/>
    </row>
    <row r="636" spans="1:18">
      <c r="A636" s="40"/>
      <c r="B636" s="59"/>
      <c r="C636" s="59" t="s">
        <v>424</v>
      </c>
      <c r="D636" s="77"/>
      <c r="E636" s="77"/>
      <c r="F636" s="77"/>
      <c r="G636" s="77"/>
      <c r="H636" s="77"/>
      <c r="I636" s="59" t="s">
        <v>424</v>
      </c>
      <c r="J636" s="72">
        <v>15</v>
      </c>
      <c r="K636" s="59">
        <v>0.0001</v>
      </c>
      <c r="L636" s="59">
        <v>0</v>
      </c>
      <c r="M636" s="40"/>
      <c r="N636" s="40"/>
      <c r="O636" s="40"/>
      <c r="P636" s="40"/>
      <c r="Q636" s="40"/>
      <c r="R636" s="32"/>
    </row>
    <row r="637" spans="1:18">
      <c r="A637" s="40"/>
      <c r="B637" s="59"/>
      <c r="C637" s="59" t="s">
        <v>216</v>
      </c>
      <c r="D637" s="77"/>
      <c r="E637" s="77"/>
      <c r="F637" s="77"/>
      <c r="G637" s="77"/>
      <c r="H637" s="77"/>
      <c r="I637" s="59" t="s">
        <v>216</v>
      </c>
      <c r="J637" s="60" t="s">
        <v>421</v>
      </c>
      <c r="K637" s="59">
        <v>0.0008</v>
      </c>
      <c r="L637" s="59">
        <v>0</v>
      </c>
      <c r="M637" s="40"/>
      <c r="N637" s="40"/>
      <c r="O637" s="40"/>
      <c r="P637" s="40"/>
      <c r="Q637" s="40"/>
      <c r="R637" s="32"/>
    </row>
    <row r="638" spans="1:18">
      <c r="A638" s="40"/>
      <c r="B638" s="59"/>
      <c r="C638" s="59" t="s">
        <v>169</v>
      </c>
      <c r="D638" s="77"/>
      <c r="E638" s="77"/>
      <c r="F638" s="77"/>
      <c r="G638" s="77"/>
      <c r="H638" s="77"/>
      <c r="I638" s="59" t="s">
        <v>169</v>
      </c>
      <c r="J638" s="60" t="s">
        <v>95</v>
      </c>
      <c r="K638" s="59">
        <v>0.0256</v>
      </c>
      <c r="L638" s="59">
        <v>0.0001</v>
      </c>
      <c r="M638" s="40"/>
      <c r="N638" s="40"/>
      <c r="O638" s="40"/>
      <c r="P638" s="40"/>
      <c r="Q638" s="40"/>
      <c r="R638" s="32"/>
    </row>
    <row r="639" spans="1:18">
      <c r="A639" s="40"/>
      <c r="B639" s="59"/>
      <c r="C639" s="59" t="s">
        <v>52</v>
      </c>
      <c r="D639" s="77"/>
      <c r="E639" s="77"/>
      <c r="F639" s="77"/>
      <c r="G639" s="77"/>
      <c r="H639" s="77"/>
      <c r="I639" s="59" t="s">
        <v>52</v>
      </c>
      <c r="J639" s="60" t="s">
        <v>425</v>
      </c>
      <c r="K639" s="59">
        <v>0.0008</v>
      </c>
      <c r="L639" s="59">
        <v>0</v>
      </c>
      <c r="M639" s="40"/>
      <c r="N639" s="40"/>
      <c r="O639" s="40"/>
      <c r="P639" s="40"/>
      <c r="Q639" s="40"/>
      <c r="R639" s="32"/>
    </row>
    <row r="640" spans="1:18">
      <c r="A640" s="40"/>
      <c r="B640" s="59"/>
      <c r="C640" s="59" t="s">
        <v>426</v>
      </c>
      <c r="D640" s="77"/>
      <c r="E640" s="77"/>
      <c r="F640" s="77"/>
      <c r="G640" s="77"/>
      <c r="H640" s="77"/>
      <c r="I640" s="59" t="s">
        <v>426</v>
      </c>
      <c r="J640" s="60" t="s">
        <v>95</v>
      </c>
      <c r="K640" s="59">
        <v>0.0065</v>
      </c>
      <c r="L640" s="59">
        <v>0.0001</v>
      </c>
      <c r="M640" s="40"/>
      <c r="N640" s="40"/>
      <c r="O640" s="40"/>
      <c r="P640" s="40"/>
      <c r="Q640" s="40"/>
      <c r="R640" s="32"/>
    </row>
    <row r="641" spans="1:18">
      <c r="A641" s="40"/>
      <c r="B641" s="59"/>
      <c r="C641" s="59" t="s">
        <v>427</v>
      </c>
      <c r="D641" s="77"/>
      <c r="E641" s="77"/>
      <c r="F641" s="77"/>
      <c r="G641" s="77"/>
      <c r="H641" s="77"/>
      <c r="I641" s="59" t="s">
        <v>427</v>
      </c>
      <c r="J641" s="72">
        <v>50</v>
      </c>
      <c r="K641" s="59">
        <v>0.0001</v>
      </c>
      <c r="L641" s="59">
        <v>0</v>
      </c>
      <c r="M641" s="40"/>
      <c r="N641" s="40"/>
      <c r="O641" s="40"/>
      <c r="P641" s="40"/>
      <c r="Q641" s="40"/>
      <c r="R641" s="32"/>
    </row>
    <row r="642" spans="1:18">
      <c r="A642" s="40"/>
      <c r="B642" s="59"/>
      <c r="C642" s="59" t="s">
        <v>214</v>
      </c>
      <c r="D642" s="77"/>
      <c r="E642" s="77"/>
      <c r="F642" s="77"/>
      <c r="G642" s="77"/>
      <c r="H642" s="77"/>
      <c r="I642" s="59" t="s">
        <v>214</v>
      </c>
      <c r="J642" s="60" t="s">
        <v>91</v>
      </c>
      <c r="K642" s="59">
        <v>0.0011</v>
      </c>
      <c r="L642" s="59">
        <v>0</v>
      </c>
      <c r="M642" s="40"/>
      <c r="N642" s="40"/>
      <c r="O642" s="40"/>
      <c r="P642" s="40"/>
      <c r="Q642" s="40"/>
      <c r="R642" s="32"/>
    </row>
    <row r="643" spans="1:18">
      <c r="A643" s="40"/>
      <c r="B643" s="59"/>
      <c r="C643" s="59" t="s">
        <v>428</v>
      </c>
      <c r="D643" s="77"/>
      <c r="E643" s="77"/>
      <c r="F643" s="77"/>
      <c r="G643" s="77"/>
      <c r="H643" s="77"/>
      <c r="I643" s="59" t="s">
        <v>428</v>
      </c>
      <c r="J643" s="60" t="s">
        <v>85</v>
      </c>
      <c r="K643" s="59">
        <v>0.0008</v>
      </c>
      <c r="L643" s="59">
        <v>0.0004</v>
      </c>
      <c r="M643" s="40"/>
      <c r="N643" s="40"/>
      <c r="O643" s="40"/>
      <c r="P643" s="40"/>
      <c r="Q643" s="40"/>
      <c r="R643" s="32"/>
    </row>
    <row r="644" spans="1:18">
      <c r="A644" s="40"/>
      <c r="B644" s="59"/>
      <c r="C644" s="59" t="s">
        <v>249</v>
      </c>
      <c r="D644" s="77"/>
      <c r="E644" s="77"/>
      <c r="F644" s="77"/>
      <c r="G644" s="77"/>
      <c r="H644" s="77"/>
      <c r="I644" s="59" t="s">
        <v>249</v>
      </c>
      <c r="J644" s="72">
        <v>10</v>
      </c>
      <c r="K644" s="59">
        <v>0.0001</v>
      </c>
      <c r="L644" s="59">
        <v>0</v>
      </c>
      <c r="M644" s="40"/>
      <c r="N644" s="40"/>
      <c r="O644" s="40"/>
      <c r="P644" s="40"/>
      <c r="Q644" s="40"/>
      <c r="R644" s="32"/>
    </row>
    <row r="645" spans="1:18">
      <c r="A645" s="40"/>
      <c r="B645" s="59"/>
      <c r="C645" s="59" t="s">
        <v>98</v>
      </c>
      <c r="D645" s="77"/>
      <c r="E645" s="77"/>
      <c r="F645" s="77"/>
      <c r="G645" s="77"/>
      <c r="H645" s="77"/>
      <c r="I645" s="59" t="s">
        <v>98</v>
      </c>
      <c r="J645" s="72" t="s">
        <v>429</v>
      </c>
      <c r="K645" s="59">
        <v>0.04</v>
      </c>
      <c r="L645" s="59">
        <v>0</v>
      </c>
      <c r="M645" s="40"/>
      <c r="N645" s="40"/>
      <c r="O645" s="40"/>
      <c r="P645" s="40"/>
      <c r="Q645" s="40"/>
      <c r="R645" s="32"/>
    </row>
    <row r="646" spans="1:18">
      <c r="A646" s="40"/>
      <c r="B646" s="59"/>
      <c r="C646" s="59" t="s">
        <v>51</v>
      </c>
      <c r="D646" s="77"/>
      <c r="E646" s="77"/>
      <c r="F646" s="77"/>
      <c r="G646" s="77"/>
      <c r="H646" s="77"/>
      <c r="I646" s="59" t="s">
        <v>51</v>
      </c>
      <c r="J646" s="72" t="s">
        <v>430</v>
      </c>
      <c r="K646" s="59">
        <v>0.02</v>
      </c>
      <c r="L646" s="59">
        <v>0</v>
      </c>
      <c r="M646" s="40"/>
      <c r="N646" s="40"/>
      <c r="O646" s="40"/>
      <c r="P646" s="40"/>
      <c r="Q646" s="40"/>
      <c r="R646" s="32"/>
    </row>
    <row r="647" spans="1:18">
      <c r="A647" s="40"/>
      <c r="B647" s="59"/>
      <c r="C647" s="59" t="s">
        <v>322</v>
      </c>
      <c r="D647" s="77"/>
      <c r="E647" s="77"/>
      <c r="F647" s="77"/>
      <c r="G647" s="77"/>
      <c r="H647" s="77"/>
      <c r="I647" s="59" t="s">
        <v>322</v>
      </c>
      <c r="J647" s="72" t="s">
        <v>431</v>
      </c>
      <c r="K647" s="59">
        <v>0.03</v>
      </c>
      <c r="L647" s="59">
        <v>0</v>
      </c>
      <c r="M647" s="40"/>
      <c r="N647" s="40"/>
      <c r="O647" s="40"/>
      <c r="P647" s="40"/>
      <c r="Q647" s="40"/>
      <c r="R647" s="32"/>
    </row>
    <row r="648" spans="1:18">
      <c r="A648" s="40"/>
      <c r="B648" s="59"/>
      <c r="C648" s="59" t="s">
        <v>432</v>
      </c>
      <c r="D648" s="77"/>
      <c r="E648" s="77"/>
      <c r="F648" s="77"/>
      <c r="G648" s="77"/>
      <c r="H648" s="77"/>
      <c r="I648" s="59"/>
      <c r="J648" s="59"/>
      <c r="K648" s="59"/>
      <c r="L648" s="59"/>
      <c r="M648" s="40"/>
      <c r="N648" s="40"/>
      <c r="O648" s="40"/>
      <c r="P648" s="40"/>
      <c r="Q648" s="40"/>
      <c r="R648" s="32"/>
    </row>
    <row r="649" spans="1:18">
      <c r="A649" s="40"/>
      <c r="B649" s="59"/>
      <c r="C649" s="59" t="s">
        <v>47</v>
      </c>
      <c r="D649" s="77"/>
      <c r="E649" s="77"/>
      <c r="F649" s="77"/>
      <c r="G649" s="77"/>
      <c r="H649" s="77"/>
      <c r="I649" s="56" t="s">
        <v>47</v>
      </c>
      <c r="J649" s="60" t="s">
        <v>433</v>
      </c>
      <c r="K649" s="59">
        <v>0.02</v>
      </c>
      <c r="L649" s="59">
        <v>0.0008</v>
      </c>
      <c r="M649" s="40"/>
      <c r="N649" s="40"/>
      <c r="O649" s="40"/>
      <c r="P649" s="40"/>
      <c r="Q649" s="40"/>
      <c r="R649" s="32"/>
    </row>
    <row r="650" spans="1:18">
      <c r="A650" s="40"/>
      <c r="B650" s="59"/>
      <c r="C650" s="59" t="s">
        <v>54</v>
      </c>
      <c r="D650" s="77"/>
      <c r="E650" s="77"/>
      <c r="F650" s="77"/>
      <c r="G650" s="77"/>
      <c r="H650" s="77"/>
      <c r="I650" s="56" t="s">
        <v>54</v>
      </c>
      <c r="J650" s="60" t="s">
        <v>406</v>
      </c>
      <c r="K650" s="59">
        <v>0.008</v>
      </c>
      <c r="L650" s="59">
        <v>0</v>
      </c>
      <c r="M650" s="40"/>
      <c r="N650" s="40"/>
      <c r="O650" s="40"/>
      <c r="P650" s="40"/>
      <c r="Q650" s="40"/>
      <c r="R650" s="32"/>
    </row>
    <row r="651" spans="1:18">
      <c r="A651" s="40"/>
      <c r="B651" s="59"/>
      <c r="C651" s="59" t="s">
        <v>180</v>
      </c>
      <c r="D651" s="77"/>
      <c r="E651" s="77"/>
      <c r="F651" s="77"/>
      <c r="G651" s="77"/>
      <c r="H651" s="77"/>
      <c r="I651" s="56" t="s">
        <v>180</v>
      </c>
      <c r="J651" s="60" t="s">
        <v>434</v>
      </c>
      <c r="K651" s="59">
        <v>0.008</v>
      </c>
      <c r="L651" s="59">
        <v>0</v>
      </c>
      <c r="M651" s="40"/>
      <c r="N651" s="40"/>
      <c r="O651" s="40"/>
      <c r="P651" s="40"/>
      <c r="Q651" s="40"/>
      <c r="R651" s="32"/>
    </row>
    <row r="652" spans="1:18">
      <c r="A652" s="40"/>
      <c r="B652" s="59"/>
      <c r="C652" s="59" t="s">
        <v>435</v>
      </c>
      <c r="D652" s="77"/>
      <c r="E652" s="77"/>
      <c r="F652" s="77"/>
      <c r="G652" s="77"/>
      <c r="H652" s="77"/>
      <c r="I652" s="56"/>
      <c r="J652" s="60"/>
      <c r="K652" s="56"/>
      <c r="L652" s="56"/>
      <c r="M652" s="40"/>
      <c r="N652" s="40"/>
      <c r="O652" s="40"/>
      <c r="P652" s="40"/>
      <c r="Q652" s="40"/>
      <c r="R652" s="32"/>
    </row>
    <row r="653" spans="1:18">
      <c r="A653" s="40"/>
      <c r="B653" s="59"/>
      <c r="C653" s="59" t="s">
        <v>88</v>
      </c>
      <c r="D653" s="77"/>
      <c r="E653" s="77"/>
      <c r="F653" s="77"/>
      <c r="G653" s="77"/>
      <c r="H653" s="77"/>
      <c r="I653" s="56"/>
      <c r="J653" s="60"/>
      <c r="K653" s="56"/>
      <c r="L653" s="56"/>
      <c r="M653" s="40"/>
      <c r="N653" s="40"/>
      <c r="O653" s="40"/>
      <c r="P653" s="40"/>
      <c r="Q653" s="40"/>
      <c r="R653" s="32"/>
    </row>
    <row r="654" spans="1:18">
      <c r="A654" s="40"/>
      <c r="B654" s="59"/>
      <c r="C654" s="59" t="s">
        <v>436</v>
      </c>
      <c r="D654" s="77"/>
      <c r="E654" s="77"/>
      <c r="F654" s="77"/>
      <c r="G654" s="77"/>
      <c r="H654" s="77"/>
      <c r="I654" s="56"/>
      <c r="J654" s="60"/>
      <c r="K654" s="56"/>
      <c r="L654" s="56"/>
      <c r="M654" s="40"/>
      <c r="N654" s="40"/>
      <c r="O654" s="40"/>
      <c r="P654" s="40"/>
      <c r="Q654" s="40"/>
      <c r="R654" s="32"/>
    </row>
    <row r="655" spans="1:18">
      <c r="A655" s="40"/>
      <c r="B655" s="59"/>
      <c r="C655" s="59" t="s">
        <v>90</v>
      </c>
      <c r="D655" s="77"/>
      <c r="E655" s="77"/>
      <c r="F655" s="77"/>
      <c r="G655" s="77"/>
      <c r="H655" s="77"/>
      <c r="I655" s="56" t="s">
        <v>90</v>
      </c>
      <c r="J655" s="60" t="s">
        <v>437</v>
      </c>
      <c r="K655" s="59">
        <v>0.0015</v>
      </c>
      <c r="L655" s="59">
        <v>0</v>
      </c>
      <c r="M655" s="40"/>
      <c r="N655" s="40"/>
      <c r="O655" s="40"/>
      <c r="P655" s="40"/>
      <c r="Q655" s="40"/>
      <c r="R655" s="32"/>
    </row>
    <row r="656" spans="1:18">
      <c r="A656" s="40"/>
      <c r="B656" s="59"/>
      <c r="C656" s="59" t="s">
        <v>51</v>
      </c>
      <c r="D656" s="77"/>
      <c r="E656" s="77"/>
      <c r="F656" s="77"/>
      <c r="G656" s="77"/>
      <c r="H656" s="77"/>
      <c r="I656" s="56"/>
      <c r="J656" s="60"/>
      <c r="K656" s="56"/>
      <c r="L656" s="56"/>
      <c r="M656" s="40"/>
      <c r="N656" s="40"/>
      <c r="O656" s="40"/>
      <c r="P656" s="40"/>
      <c r="Q656" s="40"/>
      <c r="R656" s="32"/>
    </row>
    <row r="657" spans="1:18">
      <c r="A657" s="40"/>
      <c r="B657" s="59"/>
      <c r="C657" s="59" t="s">
        <v>391</v>
      </c>
      <c r="D657" s="77"/>
      <c r="E657" s="77"/>
      <c r="F657" s="77"/>
      <c r="G657" s="77"/>
      <c r="H657" s="77"/>
      <c r="I657" s="56"/>
      <c r="J657" s="60"/>
      <c r="K657" s="56"/>
      <c r="L657" s="56"/>
      <c r="M657" s="40"/>
      <c r="N657" s="40"/>
      <c r="O657" s="40"/>
      <c r="P657" s="40"/>
      <c r="Q657" s="40"/>
      <c r="R657" s="32"/>
    </row>
    <row r="658" spans="1:18">
      <c r="A658" s="40"/>
      <c r="B658" s="59"/>
      <c r="C658" s="59" t="s">
        <v>438</v>
      </c>
      <c r="D658" s="77"/>
      <c r="E658" s="77"/>
      <c r="F658" s="77"/>
      <c r="G658" s="77"/>
      <c r="H658" s="77"/>
      <c r="I658" s="56"/>
      <c r="J658" s="60"/>
      <c r="K658" s="56"/>
      <c r="L658" s="56"/>
      <c r="M658" s="40"/>
      <c r="N658" s="40"/>
      <c r="O658" s="40"/>
      <c r="P658" s="40"/>
      <c r="Q658" s="40"/>
      <c r="R658" s="32"/>
    </row>
    <row r="659" spans="1:18">
      <c r="A659" s="40"/>
      <c r="B659" s="59"/>
      <c r="C659" s="59" t="s">
        <v>314</v>
      </c>
      <c r="D659" s="77"/>
      <c r="E659" s="77"/>
      <c r="F659" s="77"/>
      <c r="G659" s="77"/>
      <c r="H659" s="77"/>
      <c r="I659" s="56"/>
      <c r="J659" s="60"/>
      <c r="K659" s="56"/>
      <c r="L659" s="56"/>
      <c r="M659" s="40"/>
      <c r="N659" s="40"/>
      <c r="O659" s="40"/>
      <c r="P659" s="40"/>
      <c r="Q659" s="40"/>
      <c r="R659" s="32"/>
    </row>
    <row r="660" spans="1:18">
      <c r="A660" s="40"/>
      <c r="B660" s="59"/>
      <c r="C660" s="59" t="s">
        <v>98</v>
      </c>
      <c r="D660" s="77"/>
      <c r="E660" s="77"/>
      <c r="F660" s="77"/>
      <c r="G660" s="77"/>
      <c r="H660" s="77"/>
      <c r="I660" s="56" t="s">
        <v>98</v>
      </c>
      <c r="J660" s="60" t="s">
        <v>439</v>
      </c>
      <c r="K660" s="59">
        <v>0.001</v>
      </c>
      <c r="L660" s="59"/>
      <c r="M660" s="40"/>
      <c r="N660" s="40"/>
      <c r="O660" s="40"/>
      <c r="P660" s="40"/>
      <c r="Q660" s="40"/>
      <c r="R660" s="32"/>
    </row>
    <row r="661" spans="1:18">
      <c r="A661" s="40"/>
      <c r="B661" s="59"/>
      <c r="C661" s="59" t="s">
        <v>301</v>
      </c>
      <c r="D661" s="77"/>
      <c r="E661" s="77"/>
      <c r="F661" s="77"/>
      <c r="G661" s="77"/>
      <c r="H661" s="77"/>
      <c r="I661" s="56" t="s">
        <v>301</v>
      </c>
      <c r="J661" s="60" t="s">
        <v>190</v>
      </c>
      <c r="K661" s="59">
        <v>0.018</v>
      </c>
      <c r="L661" s="59"/>
      <c r="M661" s="40"/>
      <c r="N661" s="40"/>
      <c r="O661" s="40"/>
      <c r="P661" s="40"/>
      <c r="Q661" s="40"/>
      <c r="R661" s="32"/>
    </row>
    <row r="662" spans="1:18">
      <c r="A662" s="40"/>
      <c r="B662" s="59"/>
      <c r="C662" s="59" t="s">
        <v>440</v>
      </c>
      <c r="D662" s="77"/>
      <c r="E662" s="77"/>
      <c r="F662" s="77"/>
      <c r="G662" s="77"/>
      <c r="H662" s="77"/>
      <c r="I662" s="56"/>
      <c r="J662" s="60"/>
      <c r="K662" s="56"/>
      <c r="L662" s="56"/>
      <c r="M662" s="40"/>
      <c r="N662" s="40"/>
      <c r="O662" s="40"/>
      <c r="P662" s="40"/>
      <c r="Q662" s="40"/>
      <c r="R662" s="32"/>
    </row>
    <row r="663" spans="1:18">
      <c r="A663" s="40"/>
      <c r="B663" s="59"/>
      <c r="C663" s="59" t="s">
        <v>441</v>
      </c>
      <c r="D663" s="77"/>
      <c r="E663" s="77"/>
      <c r="F663" s="77"/>
      <c r="G663" s="77"/>
      <c r="H663" s="77"/>
      <c r="I663" s="56"/>
      <c r="J663" s="60"/>
      <c r="K663" s="56"/>
      <c r="L663" s="56"/>
      <c r="M663" s="40"/>
      <c r="N663" s="40"/>
      <c r="O663" s="40"/>
      <c r="P663" s="40"/>
      <c r="Q663" s="40"/>
      <c r="R663" s="32"/>
    </row>
    <row r="664" spans="1:18">
      <c r="A664" s="40"/>
      <c r="B664" s="59"/>
      <c r="C664" s="59" t="s">
        <v>442</v>
      </c>
      <c r="D664" s="77"/>
      <c r="E664" s="77"/>
      <c r="F664" s="77"/>
      <c r="G664" s="77"/>
      <c r="H664" s="77"/>
      <c r="I664" s="56"/>
      <c r="J664" s="60"/>
      <c r="K664" s="56"/>
      <c r="L664" s="56"/>
      <c r="M664" s="40"/>
      <c r="N664" s="40"/>
      <c r="O664" s="40"/>
      <c r="P664" s="40"/>
      <c r="Q664" s="40"/>
      <c r="R664" s="32"/>
    </row>
    <row r="665" spans="1:18">
      <c r="A665" s="40"/>
      <c r="B665" s="59"/>
      <c r="C665" s="59" t="s">
        <v>443</v>
      </c>
      <c r="D665" s="77"/>
      <c r="E665" s="77"/>
      <c r="F665" s="77"/>
      <c r="G665" s="77"/>
      <c r="H665" s="77"/>
      <c r="I665" s="56"/>
      <c r="J665" s="60"/>
      <c r="K665" s="56"/>
      <c r="L665" s="56"/>
      <c r="M665" s="40"/>
      <c r="N665" s="40"/>
      <c r="O665" s="40"/>
      <c r="P665" s="40"/>
      <c r="Q665" s="40"/>
      <c r="R665" s="32"/>
    </row>
    <row r="666" spans="1:18">
      <c r="A666" s="40"/>
      <c r="B666" s="59"/>
      <c r="C666" s="59" t="s">
        <v>359</v>
      </c>
      <c r="D666" s="77"/>
      <c r="E666" s="77"/>
      <c r="F666" s="77"/>
      <c r="G666" s="77"/>
      <c r="H666" s="77"/>
      <c r="I666" s="56"/>
      <c r="J666" s="60"/>
      <c r="K666" s="56"/>
      <c r="L666" s="56"/>
      <c r="M666" s="40"/>
      <c r="N666" s="40"/>
      <c r="O666" s="40"/>
      <c r="P666" s="40"/>
      <c r="Q666" s="40"/>
      <c r="R666" s="32"/>
    </row>
    <row r="667" spans="1:18">
      <c r="A667" s="40"/>
      <c r="B667" s="59"/>
      <c r="C667" s="59" t="s">
        <v>373</v>
      </c>
      <c r="D667" s="77"/>
      <c r="E667" s="77"/>
      <c r="F667" s="77"/>
      <c r="G667" s="77"/>
      <c r="H667" s="77"/>
      <c r="I667" s="56"/>
      <c r="J667" s="60"/>
      <c r="K667" s="56"/>
      <c r="L667" s="56"/>
      <c r="M667" s="40"/>
      <c r="N667" s="40"/>
      <c r="O667" s="40"/>
      <c r="P667" s="40"/>
      <c r="Q667" s="40"/>
      <c r="R667" s="32"/>
    </row>
    <row r="668" spans="1:18">
      <c r="A668" s="40"/>
      <c r="B668" s="59"/>
      <c r="C668" s="59" t="s">
        <v>444</v>
      </c>
      <c r="D668" s="77"/>
      <c r="E668" s="77"/>
      <c r="F668" s="77"/>
      <c r="G668" s="77"/>
      <c r="H668" s="77"/>
      <c r="I668" s="56"/>
      <c r="J668" s="60"/>
      <c r="K668" s="56"/>
      <c r="L668" s="56"/>
      <c r="M668" s="40"/>
      <c r="N668" s="40"/>
      <c r="O668" s="40"/>
      <c r="P668" s="40"/>
      <c r="Q668" s="40"/>
      <c r="R668" s="32"/>
    </row>
    <row r="669" spans="1:18">
      <c r="A669" s="40"/>
      <c r="B669" s="59"/>
      <c r="C669" s="59" t="s">
        <v>445</v>
      </c>
      <c r="D669" s="77"/>
      <c r="E669" s="77"/>
      <c r="F669" s="77"/>
      <c r="G669" s="77"/>
      <c r="H669" s="77"/>
      <c r="I669" s="56"/>
      <c r="J669" s="60"/>
      <c r="K669" s="56"/>
      <c r="L669" s="56"/>
      <c r="M669" s="40"/>
      <c r="N669" s="40"/>
      <c r="O669" s="40"/>
      <c r="P669" s="40"/>
      <c r="Q669" s="40"/>
      <c r="R669" s="32"/>
    </row>
    <row r="670" spans="1:18">
      <c r="A670" s="40"/>
      <c r="B670" s="59"/>
      <c r="C670" s="59" t="s">
        <v>374</v>
      </c>
      <c r="D670" s="77"/>
      <c r="E670" s="77"/>
      <c r="F670" s="77"/>
      <c r="G670" s="77"/>
      <c r="H670" s="77"/>
      <c r="I670" s="56"/>
      <c r="J670" s="60"/>
      <c r="K670" s="56"/>
      <c r="L670" s="56"/>
      <c r="M670" s="40"/>
      <c r="N670" s="40"/>
      <c r="O670" s="40"/>
      <c r="P670" s="40"/>
      <c r="Q670" s="40"/>
      <c r="R670" s="32"/>
    </row>
    <row r="671" spans="1:18">
      <c r="A671" s="40"/>
      <c r="B671" s="59"/>
      <c r="C671" s="59" t="s">
        <v>446</v>
      </c>
      <c r="D671" s="77"/>
      <c r="E671" s="77"/>
      <c r="F671" s="77"/>
      <c r="G671" s="77"/>
      <c r="H671" s="77"/>
      <c r="I671" s="56"/>
      <c r="J671" s="60"/>
      <c r="K671" s="56"/>
      <c r="L671" s="56"/>
      <c r="M671" s="40"/>
      <c r="N671" s="40"/>
      <c r="O671" s="40"/>
      <c r="P671" s="40"/>
      <c r="Q671" s="40"/>
      <c r="R671" s="32"/>
    </row>
    <row r="672" spans="1:18">
      <c r="A672" s="40"/>
      <c r="B672" s="59"/>
      <c r="C672" s="59" t="s">
        <v>447</v>
      </c>
      <c r="D672" s="77"/>
      <c r="E672" s="77"/>
      <c r="F672" s="77"/>
      <c r="G672" s="77"/>
      <c r="H672" s="77"/>
      <c r="I672" s="56"/>
      <c r="J672" s="60"/>
      <c r="K672" s="56"/>
      <c r="L672" s="56"/>
      <c r="M672" s="40"/>
      <c r="N672" s="40"/>
      <c r="O672" s="40"/>
      <c r="P672" s="40"/>
      <c r="Q672" s="40"/>
      <c r="R672" s="32"/>
    </row>
    <row r="673" spans="1:18">
      <c r="A673" s="40"/>
      <c r="B673" s="59"/>
      <c r="C673" s="59" t="s">
        <v>448</v>
      </c>
      <c r="D673" s="77"/>
      <c r="E673" s="77"/>
      <c r="F673" s="77"/>
      <c r="G673" s="77"/>
      <c r="H673" s="77"/>
      <c r="I673" s="56"/>
      <c r="J673" s="60"/>
      <c r="K673" s="56"/>
      <c r="L673" s="56"/>
      <c r="M673" s="40"/>
      <c r="N673" s="40"/>
      <c r="O673" s="40"/>
      <c r="P673" s="40"/>
      <c r="Q673" s="40"/>
      <c r="R673" s="32"/>
    </row>
    <row r="674" spans="1:18">
      <c r="A674" s="40"/>
      <c r="B674" s="59"/>
      <c r="C674" s="59" t="s">
        <v>449</v>
      </c>
      <c r="D674" s="77"/>
      <c r="E674" s="77"/>
      <c r="F674" s="77"/>
      <c r="G674" s="77"/>
      <c r="H674" s="77"/>
      <c r="I674" s="56"/>
      <c r="J674" s="60"/>
      <c r="K674" s="56"/>
      <c r="L674" s="56"/>
      <c r="M674" s="40"/>
      <c r="N674" s="40"/>
      <c r="O674" s="40"/>
      <c r="P674" s="40"/>
      <c r="Q674" s="40"/>
      <c r="R674" s="32"/>
    </row>
    <row r="675" spans="1:18">
      <c r="A675" s="40"/>
      <c r="B675" s="59"/>
      <c r="C675" s="59" t="s">
        <v>79</v>
      </c>
      <c r="D675" s="77"/>
      <c r="E675" s="77"/>
      <c r="F675" s="77"/>
      <c r="G675" s="77"/>
      <c r="H675" s="77"/>
      <c r="I675" s="56"/>
      <c r="J675" s="60"/>
      <c r="K675" s="56"/>
      <c r="L675" s="56"/>
      <c r="M675" s="40"/>
      <c r="N675" s="40"/>
      <c r="O675" s="40"/>
      <c r="P675" s="40"/>
      <c r="Q675" s="40"/>
      <c r="R675" s="32"/>
    </row>
    <row r="676" spans="1:18">
      <c r="A676" s="40"/>
      <c r="B676" s="59"/>
      <c r="C676" s="59" t="s">
        <v>450</v>
      </c>
      <c r="D676" s="77"/>
      <c r="E676" s="77"/>
      <c r="F676" s="77"/>
      <c r="G676" s="77"/>
      <c r="H676" s="77"/>
      <c r="I676" s="56"/>
      <c r="J676" s="60"/>
      <c r="K676" s="56"/>
      <c r="L676" s="56"/>
      <c r="M676" s="40"/>
      <c r="N676" s="40"/>
      <c r="O676" s="40"/>
      <c r="P676" s="40"/>
      <c r="Q676" s="40"/>
      <c r="R676" s="32"/>
    </row>
    <row r="677" spans="1:18">
      <c r="A677" s="40"/>
      <c r="B677" s="59"/>
      <c r="C677" s="59" t="s">
        <v>451</v>
      </c>
      <c r="D677" s="77"/>
      <c r="E677" s="77"/>
      <c r="F677" s="77"/>
      <c r="G677" s="77"/>
      <c r="H677" s="77"/>
      <c r="I677" s="56"/>
      <c r="J677" s="60"/>
      <c r="K677" s="56"/>
      <c r="L677" s="56"/>
      <c r="M677" s="40"/>
      <c r="N677" s="40"/>
      <c r="O677" s="40"/>
      <c r="P677" s="40"/>
      <c r="Q677" s="40"/>
      <c r="R677" s="32"/>
    </row>
    <row r="678" spans="1:18">
      <c r="A678" s="40"/>
      <c r="B678" s="59"/>
      <c r="C678" s="59" t="s">
        <v>208</v>
      </c>
      <c r="D678" s="77"/>
      <c r="E678" s="77"/>
      <c r="F678" s="77"/>
      <c r="G678" s="77"/>
      <c r="H678" s="77"/>
      <c r="I678" s="56"/>
      <c r="J678" s="60"/>
      <c r="K678" s="56"/>
      <c r="L678" s="56"/>
      <c r="M678" s="40"/>
      <c r="N678" s="40"/>
      <c r="O678" s="40"/>
      <c r="P678" s="40"/>
      <c r="Q678" s="40"/>
      <c r="R678" s="32"/>
    </row>
    <row r="679" spans="1:18">
      <c r="A679" s="40"/>
      <c r="B679" s="59"/>
      <c r="C679" s="59" t="s">
        <v>73</v>
      </c>
      <c r="D679" s="77"/>
      <c r="E679" s="77"/>
      <c r="F679" s="77"/>
      <c r="G679" s="77"/>
      <c r="H679" s="77"/>
      <c r="I679" s="56" t="s">
        <v>73</v>
      </c>
      <c r="J679" s="60" t="s">
        <v>312</v>
      </c>
      <c r="K679" s="59">
        <v>0.0003</v>
      </c>
      <c r="L679" s="59"/>
      <c r="M679" s="40"/>
      <c r="N679" s="40"/>
      <c r="O679" s="40"/>
      <c r="P679" s="40"/>
      <c r="Q679" s="40"/>
      <c r="R679" s="32"/>
    </row>
    <row r="680" spans="1:18">
      <c r="A680" s="40"/>
      <c r="B680" s="59"/>
      <c r="C680" s="59" t="s">
        <v>206</v>
      </c>
      <c r="D680" s="77"/>
      <c r="E680" s="77"/>
      <c r="F680" s="77"/>
      <c r="G680" s="77"/>
      <c r="H680" s="77"/>
      <c r="I680" s="56"/>
      <c r="J680" s="60"/>
      <c r="K680" s="56"/>
      <c r="L680" s="56"/>
      <c r="M680" s="40"/>
      <c r="N680" s="40"/>
      <c r="O680" s="40"/>
      <c r="P680" s="40"/>
      <c r="Q680" s="40"/>
      <c r="R680" s="32"/>
    </row>
    <row r="681" spans="1:18">
      <c r="A681" s="40"/>
      <c r="B681" s="59"/>
      <c r="C681" s="59" t="s">
        <v>169</v>
      </c>
      <c r="D681" s="77"/>
      <c r="E681" s="77"/>
      <c r="F681" s="77"/>
      <c r="G681" s="77"/>
      <c r="H681" s="77"/>
      <c r="I681" s="56" t="s">
        <v>169</v>
      </c>
      <c r="J681" s="60" t="s">
        <v>262</v>
      </c>
      <c r="K681" s="59">
        <v>0.006</v>
      </c>
      <c r="L681" s="59"/>
      <c r="M681" s="40"/>
      <c r="N681" s="40"/>
      <c r="O681" s="40"/>
      <c r="P681" s="40"/>
      <c r="Q681" s="40"/>
      <c r="R681" s="32"/>
    </row>
    <row r="682" spans="1:18">
      <c r="A682" s="40"/>
      <c r="B682" s="59"/>
      <c r="C682" s="59" t="s">
        <v>305</v>
      </c>
      <c r="D682" s="77"/>
      <c r="E682" s="77"/>
      <c r="F682" s="77"/>
      <c r="G682" s="77"/>
      <c r="H682" s="77"/>
      <c r="I682" s="56"/>
      <c r="J682" s="60"/>
      <c r="K682" s="56"/>
      <c r="L682" s="56"/>
      <c r="M682" s="40"/>
      <c r="N682" s="40"/>
      <c r="O682" s="40"/>
      <c r="P682" s="40"/>
      <c r="Q682" s="40"/>
      <c r="R682" s="32"/>
    </row>
    <row r="683" spans="1:18">
      <c r="A683" s="40"/>
      <c r="B683" s="59"/>
      <c r="C683" s="59" t="s">
        <v>452</v>
      </c>
      <c r="D683" s="77"/>
      <c r="E683" s="77"/>
      <c r="F683" s="77"/>
      <c r="G683" s="77"/>
      <c r="H683" s="77"/>
      <c r="I683" s="56"/>
      <c r="J683" s="60"/>
      <c r="K683" s="56"/>
      <c r="L683" s="56"/>
      <c r="M683" s="40"/>
      <c r="N683" s="40"/>
      <c r="O683" s="40"/>
      <c r="P683" s="40"/>
      <c r="Q683" s="40"/>
      <c r="R683" s="32"/>
    </row>
    <row r="684" spans="1:18">
      <c r="A684" s="40"/>
      <c r="B684" s="59"/>
      <c r="C684" s="59" t="s">
        <v>345</v>
      </c>
      <c r="D684" s="77"/>
      <c r="E684" s="77"/>
      <c r="F684" s="77"/>
      <c r="G684" s="77"/>
      <c r="H684" s="77"/>
      <c r="I684" s="56" t="s">
        <v>345</v>
      </c>
      <c r="J684" s="60" t="s">
        <v>190</v>
      </c>
      <c r="K684" s="59">
        <v>0.002</v>
      </c>
      <c r="L684" s="59"/>
      <c r="M684" s="40"/>
      <c r="N684" s="40"/>
      <c r="O684" s="40"/>
      <c r="P684" s="40"/>
      <c r="Q684" s="40"/>
      <c r="R684" s="32"/>
    </row>
    <row r="685" spans="1:18">
      <c r="A685" s="40"/>
      <c r="B685" s="59"/>
      <c r="C685" s="59" t="s">
        <v>453</v>
      </c>
      <c r="D685" s="77"/>
      <c r="E685" s="77"/>
      <c r="F685" s="77"/>
      <c r="G685" s="77"/>
      <c r="H685" s="77"/>
      <c r="I685" s="56" t="s">
        <v>453</v>
      </c>
      <c r="J685" s="60" t="s">
        <v>262</v>
      </c>
      <c r="K685" s="59">
        <v>0.0015</v>
      </c>
      <c r="L685" s="59"/>
      <c r="M685" s="40"/>
      <c r="N685" s="40"/>
      <c r="O685" s="40"/>
      <c r="P685" s="40"/>
      <c r="Q685" s="40"/>
      <c r="R685" s="32"/>
    </row>
    <row r="686" spans="1:18">
      <c r="A686" s="40"/>
      <c r="B686" s="59"/>
      <c r="C686" s="59" t="s">
        <v>88</v>
      </c>
      <c r="D686" s="77"/>
      <c r="E686" s="77"/>
      <c r="F686" s="77"/>
      <c r="G686" s="77"/>
      <c r="H686" s="77"/>
      <c r="I686" s="59" t="s">
        <v>88</v>
      </c>
      <c r="J686" s="60" t="s">
        <v>454</v>
      </c>
      <c r="K686" s="59">
        <v>0.01</v>
      </c>
      <c r="L686" s="59"/>
      <c r="M686" s="40"/>
      <c r="N686" s="40"/>
      <c r="O686" s="40"/>
      <c r="P686" s="40"/>
      <c r="Q686" s="40"/>
      <c r="R686" s="32"/>
    </row>
    <row r="687" spans="1:18">
      <c r="A687" s="40"/>
      <c r="B687" s="59"/>
      <c r="C687" s="59" t="s">
        <v>90</v>
      </c>
      <c r="D687" s="77"/>
      <c r="E687" s="77"/>
      <c r="F687" s="77"/>
      <c r="G687" s="77"/>
      <c r="H687" s="77"/>
      <c r="I687" s="59" t="s">
        <v>90</v>
      </c>
      <c r="J687" s="72" t="s">
        <v>455</v>
      </c>
      <c r="K687" s="59">
        <v>0.0024</v>
      </c>
      <c r="L687" s="59"/>
      <c r="M687" s="40"/>
      <c r="N687" s="40"/>
      <c r="O687" s="40"/>
      <c r="P687" s="40"/>
      <c r="Q687" s="40"/>
      <c r="R687" s="32"/>
    </row>
    <row r="688" spans="1:18">
      <c r="A688" s="40"/>
      <c r="B688" s="59"/>
      <c r="C688" s="59" t="s">
        <v>316</v>
      </c>
      <c r="D688" s="77"/>
      <c r="E688" s="77"/>
      <c r="F688" s="77"/>
      <c r="G688" s="77"/>
      <c r="H688" s="77"/>
      <c r="I688" s="59" t="s">
        <v>316</v>
      </c>
      <c r="J688" s="72">
        <v>13</v>
      </c>
      <c r="K688" s="59">
        <v>0.0002</v>
      </c>
      <c r="L688" s="59"/>
      <c r="M688" s="40"/>
      <c r="N688" s="40"/>
      <c r="O688" s="40"/>
      <c r="P688" s="40"/>
      <c r="Q688" s="40"/>
      <c r="R688" s="32"/>
    </row>
    <row r="689" spans="1:18">
      <c r="A689" s="40"/>
      <c r="B689" s="59"/>
      <c r="C689" s="59" t="s">
        <v>208</v>
      </c>
      <c r="D689" s="77"/>
      <c r="E689" s="77"/>
      <c r="F689" s="77"/>
      <c r="G689" s="77"/>
      <c r="H689" s="77"/>
      <c r="I689" s="59" t="s">
        <v>208</v>
      </c>
      <c r="J689" s="72">
        <v>15</v>
      </c>
      <c r="K689" s="59">
        <v>0.001</v>
      </c>
      <c r="L689" s="59"/>
      <c r="M689" s="40"/>
      <c r="N689" s="40"/>
      <c r="O689" s="40"/>
      <c r="P689" s="40"/>
      <c r="Q689" s="40"/>
      <c r="R689" s="32"/>
    </row>
    <row r="690" spans="1:18">
      <c r="A690" s="40"/>
      <c r="B690" s="59"/>
      <c r="C690" s="59" t="s">
        <v>56</v>
      </c>
      <c r="D690" s="77"/>
      <c r="E690" s="77"/>
      <c r="F690" s="77"/>
      <c r="G690" s="77"/>
      <c r="H690" s="77"/>
      <c r="I690" s="59" t="s">
        <v>56</v>
      </c>
      <c r="J690" s="72" t="s">
        <v>456</v>
      </c>
      <c r="K690" s="59">
        <v>0.0001</v>
      </c>
      <c r="L690" s="59"/>
      <c r="M690" s="40"/>
      <c r="N690" s="40"/>
      <c r="O690" s="40"/>
      <c r="P690" s="40"/>
      <c r="Q690" s="40"/>
      <c r="R690" s="32"/>
    </row>
    <row r="691" spans="1:18">
      <c r="A691" s="40"/>
      <c r="B691" s="59"/>
      <c r="C691" s="59" t="s">
        <v>94</v>
      </c>
      <c r="D691" s="77"/>
      <c r="E691" s="77"/>
      <c r="F691" s="77"/>
      <c r="G691" s="77"/>
      <c r="H691" s="77"/>
      <c r="I691" s="59" t="s">
        <v>94</v>
      </c>
      <c r="J691" s="72" t="s">
        <v>456</v>
      </c>
      <c r="K691" s="59">
        <v>0.0002</v>
      </c>
      <c r="L691" s="59"/>
      <c r="M691" s="40"/>
      <c r="N691" s="40"/>
      <c r="O691" s="40"/>
      <c r="P691" s="40"/>
      <c r="Q691" s="40"/>
      <c r="R691" s="32"/>
    </row>
    <row r="692" spans="1:18">
      <c r="A692" s="40"/>
      <c r="B692" s="59"/>
      <c r="C692" s="59" t="s">
        <v>93</v>
      </c>
      <c r="D692" s="77"/>
      <c r="E692" s="77"/>
      <c r="F692" s="77"/>
      <c r="G692" s="77"/>
      <c r="H692" s="77"/>
      <c r="I692" s="59" t="s">
        <v>93</v>
      </c>
      <c r="J692" s="60" t="s">
        <v>95</v>
      </c>
      <c r="K692" s="59">
        <v>0.0004</v>
      </c>
      <c r="L692" s="59"/>
      <c r="M692" s="40"/>
      <c r="N692" s="40"/>
      <c r="O692" s="40"/>
      <c r="P692" s="40"/>
      <c r="Q692" s="40"/>
      <c r="R692" s="32"/>
    </row>
    <row r="693" spans="1:18">
      <c r="A693" s="40"/>
      <c r="B693" s="59"/>
      <c r="C693" s="59" t="s">
        <v>47</v>
      </c>
      <c r="D693" s="77"/>
      <c r="E693" s="77"/>
      <c r="F693" s="77"/>
      <c r="G693" s="77"/>
      <c r="H693" s="77"/>
      <c r="I693" s="59" t="s">
        <v>47</v>
      </c>
      <c r="J693" s="72" t="s">
        <v>457</v>
      </c>
      <c r="K693" s="59">
        <v>0.0002</v>
      </c>
      <c r="L693" s="59"/>
      <c r="M693" s="40"/>
      <c r="N693" s="40"/>
      <c r="O693" s="40"/>
      <c r="P693" s="40"/>
      <c r="Q693" s="40"/>
      <c r="R693" s="32"/>
    </row>
    <row r="694" spans="1:18">
      <c r="A694" s="40"/>
      <c r="B694" s="59"/>
      <c r="C694" s="59" t="s">
        <v>54</v>
      </c>
      <c r="D694" s="77"/>
      <c r="E694" s="77"/>
      <c r="F694" s="77"/>
      <c r="G694" s="77"/>
      <c r="H694" s="77"/>
      <c r="I694" s="59" t="s">
        <v>54</v>
      </c>
      <c r="J694" s="60" t="s">
        <v>371</v>
      </c>
      <c r="K694" s="59">
        <v>0.0006</v>
      </c>
      <c r="L694" s="59"/>
      <c r="M694" s="40"/>
      <c r="N694" s="40"/>
      <c r="O694" s="40"/>
      <c r="P694" s="40"/>
      <c r="Q694" s="40"/>
      <c r="R694" s="32"/>
    </row>
    <row r="695" spans="1:18">
      <c r="A695" s="40"/>
      <c r="B695" s="59"/>
      <c r="C695" s="59" t="s">
        <v>90</v>
      </c>
      <c r="D695" s="77"/>
      <c r="E695" s="77"/>
      <c r="F695" s="77"/>
      <c r="G695" s="77"/>
      <c r="H695" s="77"/>
      <c r="I695" s="59" t="s">
        <v>90</v>
      </c>
      <c r="J695" s="72" t="s">
        <v>458</v>
      </c>
      <c r="K695" s="59">
        <v>0.0009</v>
      </c>
      <c r="L695" s="59"/>
      <c r="M695" s="40"/>
      <c r="N695" s="40"/>
      <c r="O695" s="40"/>
      <c r="P695" s="40"/>
      <c r="Q695" s="40"/>
      <c r="R695" s="32"/>
    </row>
    <row r="696" spans="1:18">
      <c r="A696" s="40"/>
      <c r="B696" s="59"/>
      <c r="C696" s="41" t="s">
        <v>459</v>
      </c>
      <c r="D696" s="77"/>
      <c r="E696" s="77"/>
      <c r="F696" s="77"/>
      <c r="G696" s="77"/>
      <c r="H696" s="77"/>
      <c r="I696" s="41" t="s">
        <v>459</v>
      </c>
      <c r="J696" s="60" t="s">
        <v>333</v>
      </c>
      <c r="K696" s="41">
        <v>0.2</v>
      </c>
      <c r="L696" s="41"/>
      <c r="M696" s="40"/>
      <c r="N696" s="40"/>
      <c r="O696" s="40"/>
      <c r="P696" s="40"/>
      <c r="Q696" s="40"/>
      <c r="R696" s="32"/>
    </row>
    <row r="697" spans="1:18">
      <c r="A697" s="40"/>
      <c r="B697" s="59"/>
      <c r="C697" s="136" t="s">
        <v>50</v>
      </c>
      <c r="D697" s="77"/>
      <c r="E697" s="77"/>
      <c r="F697" s="77"/>
      <c r="G697" s="77"/>
      <c r="H697" s="77"/>
      <c r="I697" s="59"/>
      <c r="J697" s="72"/>
      <c r="K697" s="72"/>
      <c r="L697" s="59"/>
      <c r="M697" s="40"/>
      <c r="N697" s="40"/>
      <c r="O697" s="40"/>
      <c r="P697" s="40"/>
      <c r="Q697" s="40"/>
      <c r="R697" s="32"/>
    </row>
    <row r="698" spans="1:18">
      <c r="A698" s="40"/>
      <c r="B698" s="59"/>
      <c r="C698" s="136" t="s">
        <v>90</v>
      </c>
      <c r="D698" s="77"/>
      <c r="E698" s="77"/>
      <c r="F698" s="77"/>
      <c r="G698" s="77"/>
      <c r="H698" s="77"/>
      <c r="I698" s="136" t="s">
        <v>90</v>
      </c>
      <c r="J698" s="147" t="s">
        <v>460</v>
      </c>
      <c r="K698" s="148">
        <v>0.11</v>
      </c>
      <c r="L698" s="59"/>
      <c r="M698" s="40"/>
      <c r="N698" s="40"/>
      <c r="O698" s="40"/>
      <c r="P698" s="40"/>
      <c r="Q698" s="40"/>
      <c r="R698" s="32"/>
    </row>
    <row r="699" spans="1:18">
      <c r="A699" s="40"/>
      <c r="B699" s="59"/>
      <c r="C699" s="147" t="s">
        <v>56</v>
      </c>
      <c r="D699" s="77"/>
      <c r="E699" s="77"/>
      <c r="F699" s="77"/>
      <c r="G699" s="77"/>
      <c r="H699" s="77"/>
      <c r="I699" s="147" t="s">
        <v>56</v>
      </c>
      <c r="J699" s="147">
        <v>15</v>
      </c>
      <c r="K699" s="148">
        <v>0.03</v>
      </c>
      <c r="L699" s="59"/>
      <c r="M699" s="40"/>
      <c r="N699" s="40"/>
      <c r="O699" s="40"/>
      <c r="P699" s="40"/>
      <c r="Q699" s="40"/>
      <c r="R699" s="32"/>
    </row>
    <row r="700" spans="1:18">
      <c r="A700" s="40"/>
      <c r="B700" s="59"/>
      <c r="C700" s="147" t="s">
        <v>54</v>
      </c>
      <c r="D700" s="77"/>
      <c r="E700" s="77"/>
      <c r="F700" s="77"/>
      <c r="G700" s="77"/>
      <c r="H700" s="77"/>
      <c r="I700" s="147" t="s">
        <v>54</v>
      </c>
      <c r="J700" s="147" t="s">
        <v>461</v>
      </c>
      <c r="K700" s="148">
        <v>0.07</v>
      </c>
      <c r="L700" s="59"/>
      <c r="M700" s="40"/>
      <c r="N700" s="40"/>
      <c r="O700" s="40"/>
      <c r="P700" s="40"/>
      <c r="Q700" s="40"/>
      <c r="R700" s="32"/>
    </row>
    <row r="701" spans="1:18">
      <c r="A701" s="40"/>
      <c r="B701" s="59"/>
      <c r="C701" s="147" t="s">
        <v>314</v>
      </c>
      <c r="D701" s="77"/>
      <c r="E701" s="77"/>
      <c r="F701" s="77"/>
      <c r="G701" s="77"/>
      <c r="H701" s="77"/>
      <c r="I701" s="147" t="s">
        <v>314</v>
      </c>
      <c r="J701" s="147" t="s">
        <v>461</v>
      </c>
      <c r="K701" s="148">
        <v>0.02</v>
      </c>
      <c r="L701" s="59"/>
      <c r="M701" s="40"/>
      <c r="N701" s="40"/>
      <c r="O701" s="40"/>
      <c r="P701" s="40"/>
      <c r="Q701" s="40"/>
      <c r="R701" s="32"/>
    </row>
    <row r="702" spans="1:18">
      <c r="A702" s="40"/>
      <c r="B702" s="59"/>
      <c r="C702" s="147" t="s">
        <v>99</v>
      </c>
      <c r="D702" s="77"/>
      <c r="E702" s="77"/>
      <c r="F702" s="77"/>
      <c r="G702" s="77"/>
      <c r="H702" s="77"/>
      <c r="I702" s="147" t="s">
        <v>99</v>
      </c>
      <c r="J702" s="147" t="s">
        <v>462</v>
      </c>
      <c r="K702" s="148">
        <v>0.07</v>
      </c>
      <c r="L702" s="59"/>
      <c r="M702" s="40"/>
      <c r="N702" s="40"/>
      <c r="O702" s="40"/>
      <c r="P702" s="40"/>
      <c r="Q702" s="40"/>
      <c r="R702" s="32"/>
    </row>
    <row r="703" spans="1:18">
      <c r="A703" s="40"/>
      <c r="B703" s="59"/>
      <c r="C703" s="147" t="s">
        <v>463</v>
      </c>
      <c r="D703" s="77"/>
      <c r="E703" s="77"/>
      <c r="F703" s="77"/>
      <c r="G703" s="77"/>
      <c r="H703" s="77"/>
      <c r="I703" s="147"/>
      <c r="J703" s="147"/>
      <c r="K703" s="148"/>
      <c r="L703" s="59"/>
      <c r="M703" s="40"/>
      <c r="N703" s="40"/>
      <c r="O703" s="40"/>
      <c r="P703" s="40"/>
      <c r="Q703" s="40"/>
      <c r="R703" s="32"/>
    </row>
    <row r="704" spans="1:18">
      <c r="A704" s="40"/>
      <c r="B704" s="59"/>
      <c r="C704" s="147" t="s">
        <v>52</v>
      </c>
      <c r="D704" s="77"/>
      <c r="E704" s="77"/>
      <c r="F704" s="77"/>
      <c r="G704" s="77"/>
      <c r="H704" s="77"/>
      <c r="I704" s="147" t="s">
        <v>52</v>
      </c>
      <c r="J704" s="147" t="s">
        <v>376</v>
      </c>
      <c r="K704" s="148">
        <v>0.3</v>
      </c>
      <c r="L704" s="59"/>
      <c r="M704" s="40"/>
      <c r="N704" s="40"/>
      <c r="O704" s="40"/>
      <c r="P704" s="40"/>
      <c r="Q704" s="40"/>
      <c r="R704" s="32"/>
    </row>
    <row r="705" spans="1:18">
      <c r="A705" s="40"/>
      <c r="B705" s="59"/>
      <c r="C705" s="147" t="s">
        <v>67</v>
      </c>
      <c r="D705" s="77"/>
      <c r="E705" s="77"/>
      <c r="F705" s="77"/>
      <c r="G705" s="77"/>
      <c r="H705" s="77"/>
      <c r="I705" s="147" t="s">
        <v>67</v>
      </c>
      <c r="J705" s="147" t="s">
        <v>223</v>
      </c>
      <c r="K705" s="148">
        <v>0.05</v>
      </c>
      <c r="L705" s="59"/>
      <c r="M705" s="40"/>
      <c r="N705" s="40"/>
      <c r="O705" s="40"/>
      <c r="P705" s="40"/>
      <c r="Q705" s="40"/>
      <c r="R705" s="32"/>
    </row>
    <row r="706" spans="1:18">
      <c r="A706" s="40"/>
      <c r="B706" s="59"/>
      <c r="C706" s="147" t="s">
        <v>84</v>
      </c>
      <c r="D706" s="77"/>
      <c r="E706" s="77"/>
      <c r="F706" s="77"/>
      <c r="G706" s="77"/>
      <c r="H706" s="77"/>
      <c r="I706" s="147" t="s">
        <v>84</v>
      </c>
      <c r="J706" s="147" t="s">
        <v>91</v>
      </c>
      <c r="K706" s="148">
        <v>0.1</v>
      </c>
      <c r="L706" s="59"/>
      <c r="M706" s="40"/>
      <c r="N706" s="40"/>
      <c r="O706" s="40"/>
      <c r="P706" s="40"/>
      <c r="Q706" s="40"/>
      <c r="R706" s="32"/>
    </row>
    <row r="707" spans="1:18">
      <c r="A707" s="40"/>
      <c r="B707" s="59"/>
      <c r="C707" s="147" t="s">
        <v>464</v>
      </c>
      <c r="D707" s="77"/>
      <c r="E707" s="77"/>
      <c r="F707" s="77"/>
      <c r="G707" s="77"/>
      <c r="H707" s="77"/>
      <c r="I707" s="147" t="s">
        <v>464</v>
      </c>
      <c r="J707" s="147" t="s">
        <v>131</v>
      </c>
      <c r="K707" s="148">
        <v>0.25</v>
      </c>
      <c r="L707" s="59"/>
      <c r="M707" s="40"/>
      <c r="N707" s="40"/>
      <c r="O707" s="40"/>
      <c r="P707" s="40"/>
      <c r="Q707" s="40"/>
      <c r="R707" s="32"/>
    </row>
    <row r="708" spans="1:18">
      <c r="A708" s="40"/>
      <c r="B708" s="59"/>
      <c r="C708" s="147" t="s">
        <v>92</v>
      </c>
      <c r="D708" s="77"/>
      <c r="E708" s="77"/>
      <c r="F708" s="77"/>
      <c r="G708" s="77"/>
      <c r="H708" s="77"/>
      <c r="I708" s="147"/>
      <c r="J708" s="147"/>
      <c r="K708" s="148"/>
      <c r="L708" s="59"/>
      <c r="M708" s="40"/>
      <c r="N708" s="40"/>
      <c r="O708" s="40"/>
      <c r="P708" s="40"/>
      <c r="Q708" s="40"/>
      <c r="R708" s="32"/>
    </row>
    <row r="709" spans="1:18">
      <c r="A709" s="40"/>
      <c r="B709" s="59"/>
      <c r="C709" s="147" t="s">
        <v>465</v>
      </c>
      <c r="D709" s="77"/>
      <c r="E709" s="77"/>
      <c r="F709" s="77"/>
      <c r="G709" s="77"/>
      <c r="H709" s="77"/>
      <c r="I709" s="147" t="s">
        <v>465</v>
      </c>
      <c r="J709" s="147" t="s">
        <v>466</v>
      </c>
      <c r="K709" s="148">
        <v>0.5</v>
      </c>
      <c r="L709" s="59"/>
      <c r="M709" s="40"/>
      <c r="N709" s="40"/>
      <c r="O709" s="40"/>
      <c r="P709" s="40"/>
      <c r="Q709" s="40"/>
      <c r="R709" s="32"/>
    </row>
    <row r="710" spans="1:18">
      <c r="A710" s="40"/>
      <c r="B710" s="59"/>
      <c r="C710" s="147" t="s">
        <v>467</v>
      </c>
      <c r="D710" s="77"/>
      <c r="E710" s="77"/>
      <c r="F710" s="77"/>
      <c r="G710" s="77"/>
      <c r="H710" s="77"/>
      <c r="I710" s="147"/>
      <c r="J710" s="147"/>
      <c r="K710" s="148"/>
      <c r="L710" s="59"/>
      <c r="M710" s="40"/>
      <c r="N710" s="40"/>
      <c r="O710" s="40"/>
      <c r="P710" s="40"/>
      <c r="Q710" s="40"/>
      <c r="R710" s="32"/>
    </row>
    <row r="711" spans="1:18">
      <c r="A711" s="40"/>
      <c r="B711" s="59"/>
      <c r="C711" s="147" t="s">
        <v>219</v>
      </c>
      <c r="D711" s="77"/>
      <c r="E711" s="77"/>
      <c r="F711" s="77"/>
      <c r="G711" s="77"/>
      <c r="H711" s="77"/>
      <c r="I711" s="147"/>
      <c r="J711" s="147"/>
      <c r="K711" s="148"/>
      <c r="L711" s="59"/>
      <c r="M711" s="40"/>
      <c r="N711" s="40"/>
      <c r="O711" s="40"/>
      <c r="P711" s="40"/>
      <c r="Q711" s="40"/>
      <c r="R711" s="32"/>
    </row>
    <row r="712" spans="1:18">
      <c r="A712" s="40"/>
      <c r="B712" s="59"/>
      <c r="C712" s="136" t="s">
        <v>187</v>
      </c>
      <c r="D712" s="77"/>
      <c r="E712" s="77"/>
      <c r="F712" s="77"/>
      <c r="G712" s="77"/>
      <c r="H712" s="77"/>
      <c r="I712" s="147"/>
      <c r="J712" s="147"/>
      <c r="K712" s="148"/>
      <c r="L712" s="59"/>
      <c r="M712" s="40"/>
      <c r="N712" s="40"/>
      <c r="O712" s="40"/>
      <c r="P712" s="40"/>
      <c r="Q712" s="40"/>
      <c r="R712" s="32"/>
    </row>
    <row r="713" spans="1:18">
      <c r="A713" s="40"/>
      <c r="B713" s="59"/>
      <c r="C713" s="136" t="s">
        <v>468</v>
      </c>
      <c r="D713" s="77"/>
      <c r="E713" s="77"/>
      <c r="F713" s="77"/>
      <c r="G713" s="77"/>
      <c r="H713" s="77"/>
      <c r="I713" s="147"/>
      <c r="J713" s="147"/>
      <c r="K713" s="148"/>
      <c r="L713" s="59"/>
      <c r="M713" s="40"/>
      <c r="N713" s="40"/>
      <c r="O713" s="40"/>
      <c r="P713" s="40"/>
      <c r="Q713" s="40"/>
      <c r="R713" s="32"/>
    </row>
    <row r="714" spans="1:18">
      <c r="A714" s="40"/>
      <c r="B714" s="59"/>
      <c r="C714" s="136" t="s">
        <v>176</v>
      </c>
      <c r="D714" s="77"/>
      <c r="E714" s="77"/>
      <c r="F714" s="77"/>
      <c r="G714" s="77"/>
      <c r="H714" s="77"/>
      <c r="I714" s="136" t="s">
        <v>176</v>
      </c>
      <c r="J714" s="147" t="s">
        <v>312</v>
      </c>
      <c r="K714" s="148">
        <v>0.013</v>
      </c>
      <c r="L714" s="59"/>
      <c r="M714" s="40"/>
      <c r="N714" s="40"/>
      <c r="O714" s="40"/>
      <c r="P714" s="40"/>
      <c r="Q714" s="40"/>
      <c r="R714" s="32"/>
    </row>
    <row r="715" spans="1:18">
      <c r="A715" s="40"/>
      <c r="B715" s="59"/>
      <c r="C715" s="147" t="s">
        <v>464</v>
      </c>
      <c r="D715" s="77"/>
      <c r="E715" s="77"/>
      <c r="F715" s="77"/>
      <c r="G715" s="77"/>
      <c r="H715" s="77"/>
      <c r="I715" s="147" t="s">
        <v>464</v>
      </c>
      <c r="J715" s="147" t="s">
        <v>344</v>
      </c>
      <c r="K715" s="148" t="s">
        <v>469</v>
      </c>
      <c r="L715" s="59"/>
      <c r="M715" s="40"/>
      <c r="N715" s="40"/>
      <c r="O715" s="40"/>
      <c r="P715" s="40"/>
      <c r="Q715" s="40"/>
      <c r="R715" s="32"/>
    </row>
    <row r="716" spans="1:18">
      <c r="A716" s="40"/>
      <c r="B716" s="59"/>
      <c r="C716" s="459" t="s">
        <v>90</v>
      </c>
      <c r="D716" s="77"/>
      <c r="E716" s="77"/>
      <c r="F716" s="77"/>
      <c r="G716" s="77"/>
      <c r="H716" s="77"/>
      <c r="I716" s="459" t="s">
        <v>90</v>
      </c>
      <c r="J716" s="459" t="s">
        <v>470</v>
      </c>
      <c r="K716" s="459">
        <v>0.2</v>
      </c>
      <c r="L716" s="59"/>
      <c r="M716" s="40"/>
      <c r="N716" s="40"/>
      <c r="O716" s="40"/>
      <c r="P716" s="40"/>
      <c r="Q716" s="40"/>
      <c r="R716" s="32"/>
    </row>
    <row r="717" spans="1:18">
      <c r="A717" s="40"/>
      <c r="B717" s="59"/>
      <c r="C717" s="136" t="s">
        <v>56</v>
      </c>
      <c r="D717" s="77"/>
      <c r="E717" s="77"/>
      <c r="F717" s="77"/>
      <c r="G717" s="77"/>
      <c r="H717" s="77"/>
      <c r="I717" s="136" t="s">
        <v>56</v>
      </c>
      <c r="J717" s="147" t="s">
        <v>471</v>
      </c>
      <c r="K717" s="136">
        <v>0.1</v>
      </c>
      <c r="L717" s="137"/>
      <c r="M717" s="40"/>
      <c r="N717" s="40"/>
      <c r="O717" s="40"/>
      <c r="P717" s="40"/>
      <c r="Q717" s="40"/>
      <c r="R717" s="32"/>
    </row>
    <row r="718" spans="1:18">
      <c r="A718" s="40"/>
      <c r="B718" s="59"/>
      <c r="C718" s="136" t="s">
        <v>88</v>
      </c>
      <c r="D718" s="77"/>
      <c r="E718" s="77"/>
      <c r="F718" s="77"/>
      <c r="G718" s="77"/>
      <c r="H718" s="77"/>
      <c r="I718" s="136" t="s">
        <v>88</v>
      </c>
      <c r="J718" s="147" t="s">
        <v>82</v>
      </c>
      <c r="K718" s="136">
        <v>0.4</v>
      </c>
      <c r="L718" s="59"/>
      <c r="M718" s="40"/>
      <c r="N718" s="40"/>
      <c r="O718" s="40"/>
      <c r="P718" s="40"/>
      <c r="Q718" s="40"/>
      <c r="R718" s="32"/>
    </row>
    <row r="719" spans="1:18">
      <c r="A719" s="40"/>
      <c r="B719" s="59"/>
      <c r="C719" s="136" t="s">
        <v>52</v>
      </c>
      <c r="D719" s="77"/>
      <c r="E719" s="77"/>
      <c r="F719" s="77"/>
      <c r="G719" s="77"/>
      <c r="H719" s="77"/>
      <c r="I719" s="136" t="s">
        <v>52</v>
      </c>
      <c r="J719" s="147" t="s">
        <v>83</v>
      </c>
      <c r="K719" s="136">
        <v>0.2</v>
      </c>
      <c r="L719" s="59"/>
      <c r="M719" s="40"/>
      <c r="N719" s="40"/>
      <c r="O719" s="40"/>
      <c r="P719" s="40"/>
      <c r="Q719" s="40"/>
      <c r="R719" s="32"/>
    </row>
    <row r="720" spans="1:18">
      <c r="A720" s="40"/>
      <c r="B720" s="59"/>
      <c r="C720" s="136" t="s">
        <v>51</v>
      </c>
      <c r="D720" s="77"/>
      <c r="E720" s="77"/>
      <c r="F720" s="77"/>
      <c r="G720" s="77"/>
      <c r="H720" s="77"/>
      <c r="I720" s="136" t="s">
        <v>51</v>
      </c>
      <c r="J720" s="147" t="s">
        <v>472</v>
      </c>
      <c r="K720" s="136">
        <v>0.3</v>
      </c>
      <c r="L720" s="59"/>
      <c r="M720" s="40"/>
      <c r="N720" s="40"/>
      <c r="O720" s="40"/>
      <c r="P720" s="40"/>
      <c r="Q720" s="40"/>
      <c r="R720" s="32"/>
    </row>
    <row r="721" spans="1:18">
      <c r="A721" s="40"/>
      <c r="B721" s="59"/>
      <c r="C721" s="136" t="s">
        <v>94</v>
      </c>
      <c r="D721" s="77"/>
      <c r="E721" s="77"/>
      <c r="F721" s="77"/>
      <c r="G721" s="77"/>
      <c r="H721" s="77"/>
      <c r="I721" s="136" t="s">
        <v>94</v>
      </c>
      <c r="J721" s="147" t="s">
        <v>85</v>
      </c>
      <c r="K721" s="148">
        <v>0.2</v>
      </c>
      <c r="L721" s="59"/>
      <c r="M721" s="40"/>
      <c r="N721" s="40"/>
      <c r="O721" s="40"/>
      <c r="P721" s="40"/>
      <c r="Q721" s="40"/>
      <c r="R721" s="32"/>
    </row>
    <row r="722" spans="1:18">
      <c r="A722" s="40"/>
      <c r="B722" s="59"/>
      <c r="C722" s="590" t="s">
        <v>54</v>
      </c>
      <c r="D722" s="77"/>
      <c r="E722" s="77"/>
      <c r="F722" s="77"/>
      <c r="G722" s="77"/>
      <c r="H722" s="77"/>
      <c r="I722" s="590" t="s">
        <v>54</v>
      </c>
      <c r="J722" s="152" t="s">
        <v>473</v>
      </c>
      <c r="K722" s="591">
        <v>0.05</v>
      </c>
      <c r="L722" s="59"/>
      <c r="M722" s="40"/>
      <c r="N722" s="40"/>
      <c r="O722" s="40"/>
      <c r="P722" s="40"/>
      <c r="Q722" s="40"/>
      <c r="R722" s="32"/>
    </row>
    <row r="723" spans="1:18">
      <c r="A723" s="40"/>
      <c r="B723" s="59"/>
      <c r="C723" s="590" t="s">
        <v>150</v>
      </c>
      <c r="D723" s="77"/>
      <c r="E723" s="77"/>
      <c r="F723" s="77"/>
      <c r="G723" s="77"/>
      <c r="H723" s="77"/>
      <c r="I723" s="590" t="s">
        <v>150</v>
      </c>
      <c r="J723" s="152" t="s">
        <v>203</v>
      </c>
      <c r="K723" s="591">
        <v>0.11</v>
      </c>
      <c r="L723" s="59"/>
      <c r="M723" s="40"/>
      <c r="N723" s="40"/>
      <c r="O723" s="40"/>
      <c r="P723" s="40"/>
      <c r="Q723" s="40"/>
      <c r="R723" s="32"/>
    </row>
    <row r="724" spans="1:18">
      <c r="A724" s="40"/>
      <c r="B724" s="59"/>
      <c r="C724" s="590" t="s">
        <v>52</v>
      </c>
      <c r="D724" s="77"/>
      <c r="E724" s="77"/>
      <c r="F724" s="77"/>
      <c r="G724" s="77"/>
      <c r="H724" s="77"/>
      <c r="I724" s="590" t="s">
        <v>52</v>
      </c>
      <c r="J724" s="152" t="s">
        <v>91</v>
      </c>
      <c r="K724" s="591">
        <v>0.22</v>
      </c>
      <c r="L724" s="59"/>
      <c r="M724" s="40"/>
      <c r="N724" s="40"/>
      <c r="O724" s="40"/>
      <c r="P724" s="40"/>
      <c r="Q724" s="40"/>
      <c r="R724" s="32"/>
    </row>
    <row r="725" spans="1:18">
      <c r="A725" s="40"/>
      <c r="B725" s="59"/>
      <c r="C725" s="590" t="s">
        <v>90</v>
      </c>
      <c r="D725" s="77"/>
      <c r="E725" s="77"/>
      <c r="F725" s="77"/>
      <c r="G725" s="77"/>
      <c r="H725" s="77"/>
      <c r="I725" s="590" t="s">
        <v>90</v>
      </c>
      <c r="J725" s="152" t="s">
        <v>474</v>
      </c>
      <c r="K725" s="591">
        <v>0.43</v>
      </c>
      <c r="L725" s="59"/>
      <c r="M725" s="40"/>
      <c r="N725" s="40"/>
      <c r="O725" s="40"/>
      <c r="P725" s="40"/>
      <c r="Q725" s="40"/>
      <c r="R725" s="32"/>
    </row>
    <row r="726" spans="1:18">
      <c r="A726" s="40"/>
      <c r="B726" s="59"/>
      <c r="C726" s="590" t="s">
        <v>142</v>
      </c>
      <c r="D726" s="77"/>
      <c r="E726" s="77"/>
      <c r="F726" s="77"/>
      <c r="G726" s="77"/>
      <c r="H726" s="77"/>
      <c r="I726" s="590" t="s">
        <v>142</v>
      </c>
      <c r="J726" s="152" t="s">
        <v>236</v>
      </c>
      <c r="K726" s="591">
        <v>0.36</v>
      </c>
      <c r="L726" s="59"/>
      <c r="M726" s="40"/>
      <c r="N726" s="40"/>
      <c r="O726" s="40"/>
      <c r="P726" s="40"/>
      <c r="Q726" s="40"/>
      <c r="R726" s="32"/>
    </row>
    <row r="727" spans="1:18">
      <c r="A727" s="40"/>
      <c r="B727" s="59"/>
      <c r="C727" s="590" t="s">
        <v>475</v>
      </c>
      <c r="D727" s="77"/>
      <c r="E727" s="77"/>
      <c r="F727" s="77"/>
      <c r="G727" s="77"/>
      <c r="H727" s="77"/>
      <c r="I727" s="590" t="s">
        <v>475</v>
      </c>
      <c r="J727" s="152" t="s">
        <v>203</v>
      </c>
      <c r="K727" s="591">
        <v>0.06</v>
      </c>
      <c r="L727" s="59"/>
      <c r="M727" s="40"/>
      <c r="N727" s="40"/>
      <c r="O727" s="40"/>
      <c r="P727" s="40"/>
      <c r="Q727" s="40"/>
      <c r="R727" s="32"/>
    </row>
    <row r="728" spans="1:18">
      <c r="A728" s="40"/>
      <c r="B728" s="59"/>
      <c r="C728" s="590" t="s">
        <v>476</v>
      </c>
      <c r="D728" s="77"/>
      <c r="E728" s="77"/>
      <c r="F728" s="77"/>
      <c r="G728" s="77"/>
      <c r="H728" s="77"/>
      <c r="I728" s="590" t="s">
        <v>476</v>
      </c>
      <c r="J728" s="152" t="s">
        <v>360</v>
      </c>
      <c r="K728" s="591">
        <v>0.1</v>
      </c>
      <c r="L728" s="59"/>
      <c r="M728" s="40"/>
      <c r="N728" s="40"/>
      <c r="O728" s="40"/>
      <c r="P728" s="40"/>
      <c r="Q728" s="40"/>
      <c r="R728" s="32"/>
    </row>
    <row r="729" spans="1:18">
      <c r="A729" s="40"/>
      <c r="B729" s="59"/>
      <c r="C729" s="590" t="s">
        <v>81</v>
      </c>
      <c r="D729" s="77"/>
      <c r="E729" s="77"/>
      <c r="F729" s="77"/>
      <c r="G729" s="77"/>
      <c r="H729" s="77"/>
      <c r="I729" s="590" t="s">
        <v>81</v>
      </c>
      <c r="J729" s="152">
        <v>3</v>
      </c>
      <c r="K729" s="591">
        <v>0.03</v>
      </c>
      <c r="L729" s="59"/>
      <c r="M729" s="40"/>
      <c r="N729" s="40"/>
      <c r="O729" s="40"/>
      <c r="P729" s="40"/>
      <c r="Q729" s="40"/>
      <c r="R729" s="32"/>
    </row>
    <row r="730" spans="1:18">
      <c r="A730" s="40"/>
      <c r="B730" s="59"/>
      <c r="C730" s="590" t="s">
        <v>125</v>
      </c>
      <c r="D730" s="77"/>
      <c r="E730" s="77"/>
      <c r="F730" s="77"/>
      <c r="G730" s="77"/>
      <c r="H730" s="77"/>
      <c r="I730" s="590" t="s">
        <v>125</v>
      </c>
      <c r="J730" s="152"/>
      <c r="K730" s="591"/>
      <c r="L730" s="59"/>
      <c r="M730" s="40"/>
      <c r="N730" s="40"/>
      <c r="O730" s="40"/>
      <c r="P730" s="40"/>
      <c r="Q730" s="40"/>
      <c r="R730" s="32"/>
    </row>
    <row r="731" spans="1:18">
      <c r="A731" s="40"/>
      <c r="B731" s="59"/>
      <c r="C731" s="590" t="s">
        <v>477</v>
      </c>
      <c r="D731" s="77"/>
      <c r="E731" s="77"/>
      <c r="F731" s="77"/>
      <c r="G731" s="77"/>
      <c r="H731" s="77"/>
      <c r="I731" s="590" t="s">
        <v>477</v>
      </c>
      <c r="J731" s="152"/>
      <c r="K731" s="591"/>
      <c r="L731" s="59"/>
      <c r="M731" s="40"/>
      <c r="N731" s="40"/>
      <c r="O731" s="40"/>
      <c r="P731" s="40"/>
      <c r="Q731" s="40"/>
      <c r="R731" s="32"/>
    </row>
    <row r="732" spans="1:18">
      <c r="A732" s="40"/>
      <c r="B732" s="59"/>
      <c r="C732" s="590" t="s">
        <v>478</v>
      </c>
      <c r="D732" s="77"/>
      <c r="E732" s="77"/>
      <c r="F732" s="77"/>
      <c r="G732" s="77"/>
      <c r="H732" s="77"/>
      <c r="I732" s="590" t="s">
        <v>478</v>
      </c>
      <c r="J732" s="152"/>
      <c r="K732" s="591"/>
      <c r="L732" s="59"/>
      <c r="M732" s="40"/>
      <c r="N732" s="40"/>
      <c r="O732" s="40"/>
      <c r="P732" s="40"/>
      <c r="Q732" s="40"/>
      <c r="R732" s="32"/>
    </row>
    <row r="733" spans="1:18">
      <c r="A733" s="40"/>
      <c r="B733" s="59"/>
      <c r="C733" s="590" t="s">
        <v>48</v>
      </c>
      <c r="D733" s="77"/>
      <c r="E733" s="77"/>
      <c r="F733" s="77"/>
      <c r="G733" s="77"/>
      <c r="H733" s="77"/>
      <c r="I733" s="590" t="s">
        <v>48</v>
      </c>
      <c r="J733" s="152"/>
      <c r="K733" s="591"/>
      <c r="L733" s="59"/>
      <c r="M733" s="40"/>
      <c r="N733" s="40"/>
      <c r="O733" s="40"/>
      <c r="P733" s="40"/>
      <c r="Q733" s="40"/>
      <c r="R733" s="32"/>
    </row>
    <row r="734" spans="1:18">
      <c r="A734" s="40"/>
      <c r="B734" s="59"/>
      <c r="C734" s="590" t="s">
        <v>244</v>
      </c>
      <c r="D734" s="77"/>
      <c r="E734" s="77"/>
      <c r="F734" s="77"/>
      <c r="G734" s="77"/>
      <c r="H734" s="77"/>
      <c r="I734" s="590" t="s">
        <v>244</v>
      </c>
      <c r="J734" s="152" t="s">
        <v>360</v>
      </c>
      <c r="K734" s="591"/>
      <c r="L734" s="59"/>
      <c r="M734" s="40"/>
      <c r="N734" s="40"/>
      <c r="O734" s="40"/>
      <c r="P734" s="40"/>
      <c r="Q734" s="40"/>
      <c r="R734" s="32"/>
    </row>
    <row r="735" spans="1:18">
      <c r="A735" s="40"/>
      <c r="B735" s="59"/>
      <c r="C735" s="590" t="s">
        <v>67</v>
      </c>
      <c r="D735" s="77"/>
      <c r="E735" s="77"/>
      <c r="F735" s="77"/>
      <c r="G735" s="77"/>
      <c r="H735" s="77"/>
      <c r="I735" s="590" t="s">
        <v>67</v>
      </c>
      <c r="J735" s="152"/>
      <c r="K735" s="591"/>
      <c r="L735" s="59"/>
      <c r="M735" s="40"/>
      <c r="N735" s="40"/>
      <c r="O735" s="40"/>
      <c r="P735" s="40"/>
      <c r="Q735" s="40"/>
      <c r="R735" s="32"/>
    </row>
    <row r="736" spans="1:18">
      <c r="A736" s="40"/>
      <c r="B736" s="59"/>
      <c r="C736" s="590" t="s">
        <v>479</v>
      </c>
      <c r="D736" s="77"/>
      <c r="E736" s="77"/>
      <c r="F736" s="77"/>
      <c r="G736" s="77"/>
      <c r="H736" s="77"/>
      <c r="I736" s="590" t="s">
        <v>479</v>
      </c>
      <c r="J736" s="152"/>
      <c r="K736" s="591"/>
      <c r="L736" s="59"/>
      <c r="M736" s="40"/>
      <c r="N736" s="40"/>
      <c r="O736" s="40"/>
      <c r="P736" s="40"/>
      <c r="Q736" s="40"/>
      <c r="R736" s="32"/>
    </row>
    <row r="737" spans="1:18">
      <c r="A737" s="40"/>
      <c r="B737" s="59"/>
      <c r="C737" s="590" t="s">
        <v>480</v>
      </c>
      <c r="D737" s="77"/>
      <c r="E737" s="77"/>
      <c r="F737" s="77"/>
      <c r="G737" s="77"/>
      <c r="H737" s="77"/>
      <c r="I737" s="590" t="s">
        <v>480</v>
      </c>
      <c r="J737" s="152"/>
      <c r="K737" s="591"/>
      <c r="L737" s="59"/>
      <c r="M737" s="40"/>
      <c r="N737" s="40"/>
      <c r="O737" s="40"/>
      <c r="P737" s="40"/>
      <c r="Q737" s="40"/>
      <c r="R737" s="32"/>
    </row>
    <row r="738" spans="1:18">
      <c r="A738" s="40"/>
      <c r="B738" s="59"/>
      <c r="C738" s="590" t="s">
        <v>88</v>
      </c>
      <c r="D738" s="77"/>
      <c r="E738" s="77"/>
      <c r="F738" s="77"/>
      <c r="G738" s="77"/>
      <c r="H738" s="77"/>
      <c r="I738" s="590" t="s">
        <v>88</v>
      </c>
      <c r="J738" s="152" t="s">
        <v>481</v>
      </c>
      <c r="K738" s="591">
        <v>0.11</v>
      </c>
      <c r="L738" s="59"/>
      <c r="M738" s="40"/>
      <c r="N738" s="40"/>
      <c r="O738" s="40"/>
      <c r="P738" s="40"/>
      <c r="Q738" s="40"/>
      <c r="R738" s="32"/>
    </row>
    <row r="739" spans="1:18">
      <c r="A739" s="40"/>
      <c r="B739" s="59"/>
      <c r="C739" s="590" t="s">
        <v>482</v>
      </c>
      <c r="D739" s="77"/>
      <c r="E739" s="77"/>
      <c r="F739" s="77"/>
      <c r="G739" s="77"/>
      <c r="H739" s="77"/>
      <c r="I739" s="590" t="s">
        <v>482</v>
      </c>
      <c r="J739" s="152" t="s">
        <v>473</v>
      </c>
      <c r="K739" s="591">
        <v>0.06</v>
      </c>
      <c r="L739" s="59"/>
      <c r="M739" s="40"/>
      <c r="N739" s="40"/>
      <c r="O739" s="40"/>
      <c r="P739" s="40"/>
      <c r="Q739" s="40"/>
      <c r="R739" s="32"/>
    </row>
    <row r="740" spans="1:18">
      <c r="A740" s="40"/>
      <c r="B740" s="59"/>
      <c r="C740" s="590" t="s">
        <v>359</v>
      </c>
      <c r="D740" s="77"/>
      <c r="E740" s="77"/>
      <c r="F740" s="77"/>
      <c r="G740" s="77"/>
      <c r="H740" s="77"/>
      <c r="I740" s="590" t="s">
        <v>359</v>
      </c>
      <c r="J740" s="152">
        <v>5</v>
      </c>
      <c r="K740" s="591">
        <v>0.12</v>
      </c>
      <c r="L740" s="59"/>
      <c r="M740" s="40"/>
      <c r="N740" s="40"/>
      <c r="O740" s="40"/>
      <c r="P740" s="40"/>
      <c r="Q740" s="40"/>
      <c r="R740" s="32"/>
    </row>
    <row r="741" spans="1:18">
      <c r="A741" s="40"/>
      <c r="B741" s="59"/>
      <c r="C741" s="590" t="s">
        <v>96</v>
      </c>
      <c r="D741" s="77"/>
      <c r="E741" s="77"/>
      <c r="F741" s="77"/>
      <c r="G741" s="77"/>
      <c r="H741" s="77"/>
      <c r="I741" s="590" t="s">
        <v>96</v>
      </c>
      <c r="J741" s="152" t="s">
        <v>483</v>
      </c>
      <c r="K741" s="591">
        <v>0.02</v>
      </c>
      <c r="L741" s="59"/>
      <c r="M741" s="40"/>
      <c r="N741" s="40"/>
      <c r="O741" s="40"/>
      <c r="P741" s="40"/>
      <c r="Q741" s="40"/>
      <c r="R741" s="32"/>
    </row>
    <row r="742" spans="1:18">
      <c r="A742" s="40"/>
      <c r="B742" s="59"/>
      <c r="C742" s="590" t="s">
        <v>185</v>
      </c>
      <c r="D742" s="77"/>
      <c r="E742" s="77"/>
      <c r="F742" s="77"/>
      <c r="G742" s="77"/>
      <c r="H742" s="77"/>
      <c r="I742" s="590" t="s">
        <v>185</v>
      </c>
      <c r="J742" s="152" t="s">
        <v>70</v>
      </c>
      <c r="K742" s="591">
        <v>0.1</v>
      </c>
      <c r="L742" s="59"/>
      <c r="M742" s="40"/>
      <c r="N742" s="40"/>
      <c r="O742" s="40"/>
      <c r="P742" s="40"/>
      <c r="Q742" s="40"/>
      <c r="R742" s="32"/>
    </row>
    <row r="743" spans="1:18">
      <c r="A743" s="40"/>
      <c r="B743" s="59"/>
      <c r="C743" s="590" t="s">
        <v>484</v>
      </c>
      <c r="D743" s="77"/>
      <c r="E743" s="77"/>
      <c r="F743" s="77"/>
      <c r="G743" s="77"/>
      <c r="H743" s="77"/>
      <c r="I743" s="590" t="s">
        <v>484</v>
      </c>
      <c r="J743" s="152">
        <v>3</v>
      </c>
      <c r="K743" s="591">
        <v>0.2</v>
      </c>
      <c r="L743" s="59"/>
      <c r="M743" s="40"/>
      <c r="N743" s="40"/>
      <c r="O743" s="40"/>
      <c r="P743" s="40"/>
      <c r="Q743" s="40"/>
      <c r="R743" s="32"/>
    </row>
    <row r="744" spans="1:18">
      <c r="A744" s="40"/>
      <c r="B744" s="59"/>
      <c r="C744" s="510" t="s">
        <v>47</v>
      </c>
      <c r="D744" s="77"/>
      <c r="E744" s="77"/>
      <c r="F744" s="77"/>
      <c r="G744" s="77"/>
      <c r="H744" s="77"/>
      <c r="I744" s="510" t="s">
        <v>47</v>
      </c>
      <c r="J744" s="530" t="s">
        <v>332</v>
      </c>
      <c r="K744" s="510">
        <v>0.13</v>
      </c>
      <c r="L744" s="59"/>
      <c r="M744" s="40"/>
      <c r="N744" s="40"/>
      <c r="O744" s="40"/>
      <c r="P744" s="40"/>
      <c r="Q744" s="40"/>
      <c r="R744" s="32"/>
    </row>
    <row r="745" spans="1:18">
      <c r="A745" s="40"/>
      <c r="B745" s="59"/>
      <c r="C745" s="510" t="s">
        <v>77</v>
      </c>
      <c r="D745" s="77"/>
      <c r="E745" s="77"/>
      <c r="F745" s="77"/>
      <c r="G745" s="77"/>
      <c r="H745" s="77"/>
      <c r="I745" s="510"/>
      <c r="J745" s="601"/>
      <c r="K745" s="530"/>
      <c r="L745" s="59"/>
      <c r="M745" s="40"/>
      <c r="N745" s="40"/>
      <c r="O745" s="40"/>
      <c r="P745" s="40"/>
      <c r="Q745" s="40"/>
      <c r="R745" s="32"/>
    </row>
    <row r="746" spans="1:18">
      <c r="A746" s="40"/>
      <c r="B746" s="59"/>
      <c r="C746" s="510" t="s">
        <v>55</v>
      </c>
      <c r="D746" s="77"/>
      <c r="E746" s="77"/>
      <c r="F746" s="77"/>
      <c r="G746" s="77"/>
      <c r="H746" s="77"/>
      <c r="I746" s="510"/>
      <c r="J746" s="601"/>
      <c r="K746" s="530"/>
      <c r="L746" s="59"/>
      <c r="M746" s="40"/>
      <c r="N746" s="40"/>
      <c r="O746" s="40"/>
      <c r="P746" s="40"/>
      <c r="Q746" s="40"/>
      <c r="R746" s="32"/>
    </row>
    <row r="747" spans="1:18">
      <c r="A747" s="40"/>
      <c r="B747" s="59"/>
      <c r="C747" s="510" t="s">
        <v>485</v>
      </c>
      <c r="D747" s="77"/>
      <c r="E747" s="77"/>
      <c r="F747" s="77"/>
      <c r="G747" s="77"/>
      <c r="H747" s="77"/>
      <c r="I747" s="510"/>
      <c r="J747" s="601"/>
      <c r="K747" s="530"/>
      <c r="L747" s="59"/>
      <c r="M747" s="40"/>
      <c r="N747" s="40"/>
      <c r="O747" s="40"/>
      <c r="P747" s="40"/>
      <c r="Q747" s="40"/>
      <c r="R747" s="32"/>
    </row>
    <row r="748" spans="1:18">
      <c r="A748" s="40"/>
      <c r="B748" s="59"/>
      <c r="C748" s="510" t="s">
        <v>486</v>
      </c>
      <c r="D748" s="77"/>
      <c r="E748" s="77"/>
      <c r="F748" s="77"/>
      <c r="G748" s="77"/>
      <c r="H748" s="77"/>
      <c r="I748" s="510"/>
      <c r="J748" s="601"/>
      <c r="K748" s="530"/>
      <c r="L748" s="59"/>
      <c r="M748" s="40"/>
      <c r="N748" s="40"/>
      <c r="O748" s="40"/>
      <c r="P748" s="40"/>
      <c r="Q748" s="40"/>
      <c r="R748" s="32"/>
    </row>
    <row r="749" spans="1:18">
      <c r="A749" s="40"/>
      <c r="B749" s="59"/>
      <c r="C749" s="510" t="s">
        <v>198</v>
      </c>
      <c r="D749" s="77"/>
      <c r="E749" s="77"/>
      <c r="F749" s="77"/>
      <c r="G749" s="77"/>
      <c r="H749" s="77"/>
      <c r="I749" s="510"/>
      <c r="J749" s="601"/>
      <c r="K749" s="530"/>
      <c r="L749" s="59"/>
      <c r="M749" s="40"/>
      <c r="N749" s="40"/>
      <c r="O749" s="40"/>
      <c r="P749" s="40"/>
      <c r="Q749" s="40"/>
      <c r="R749" s="32"/>
    </row>
    <row r="750" spans="1:18">
      <c r="A750" s="40"/>
      <c r="B750" s="59"/>
      <c r="C750" s="510" t="s">
        <v>63</v>
      </c>
      <c r="D750" s="77"/>
      <c r="E750" s="77"/>
      <c r="F750" s="77"/>
      <c r="G750" s="77"/>
      <c r="H750" s="77"/>
      <c r="I750" s="510" t="s">
        <v>63</v>
      </c>
      <c r="J750" s="530" t="s">
        <v>320</v>
      </c>
      <c r="K750" s="510">
        <v>0.2</v>
      </c>
      <c r="L750" s="59"/>
      <c r="M750" s="40"/>
      <c r="N750" s="40"/>
      <c r="O750" s="40"/>
      <c r="P750" s="40"/>
      <c r="Q750" s="40"/>
      <c r="R750" s="32"/>
    </row>
    <row r="751" spans="1:18">
      <c r="A751" s="40"/>
      <c r="B751" s="59"/>
      <c r="C751" s="510" t="s">
        <v>52</v>
      </c>
      <c r="D751" s="77"/>
      <c r="E751" s="77"/>
      <c r="F751" s="77"/>
      <c r="G751" s="77"/>
      <c r="H751" s="77"/>
      <c r="I751" s="510" t="s">
        <v>52</v>
      </c>
      <c r="J751" s="530" t="s">
        <v>320</v>
      </c>
      <c r="K751" s="510">
        <v>0.2</v>
      </c>
      <c r="L751" s="59"/>
      <c r="M751" s="40"/>
      <c r="N751" s="40"/>
      <c r="O751" s="40"/>
      <c r="P751" s="40"/>
      <c r="Q751" s="40"/>
      <c r="R751" s="32"/>
    </row>
    <row r="752" spans="1:18">
      <c r="A752" s="40"/>
      <c r="B752" s="59"/>
      <c r="C752" s="32" t="s">
        <v>51</v>
      </c>
      <c r="D752" s="77"/>
      <c r="E752" s="77"/>
      <c r="F752" s="77"/>
      <c r="G752" s="77"/>
      <c r="H752" s="77"/>
      <c r="I752" s="32" t="s">
        <v>51</v>
      </c>
      <c r="J752" s="530"/>
      <c r="K752" s="510">
        <v>0.14</v>
      </c>
      <c r="L752" s="59"/>
      <c r="M752" s="40"/>
      <c r="N752" s="40"/>
      <c r="O752" s="40"/>
      <c r="P752" s="40"/>
      <c r="Q752" s="40"/>
      <c r="R752" s="32"/>
    </row>
    <row r="753" spans="1:18">
      <c r="A753" s="40"/>
      <c r="B753" s="59"/>
      <c r="C753" s="32" t="s">
        <v>99</v>
      </c>
      <c r="D753" s="77"/>
      <c r="E753" s="77"/>
      <c r="F753" s="77"/>
      <c r="G753" s="77"/>
      <c r="H753" s="77"/>
      <c r="I753" s="32" t="s">
        <v>99</v>
      </c>
      <c r="J753" s="530"/>
      <c r="K753" s="510">
        <v>0.11</v>
      </c>
      <c r="L753" s="59"/>
      <c r="M753" s="40"/>
      <c r="N753" s="40"/>
      <c r="O753" s="40"/>
      <c r="P753" s="40"/>
      <c r="Q753" s="40"/>
      <c r="R753" s="32"/>
    </row>
    <row r="754" spans="1:18">
      <c r="A754" s="40"/>
      <c r="B754" s="59"/>
      <c r="C754" s="603" t="s">
        <v>487</v>
      </c>
      <c r="D754" s="77"/>
      <c r="E754" s="77"/>
      <c r="F754" s="77"/>
      <c r="G754" s="77"/>
      <c r="H754" s="77"/>
      <c r="I754" s="603" t="s">
        <v>487</v>
      </c>
      <c r="J754" s="152"/>
      <c r="K754" s="605">
        <v>0</v>
      </c>
      <c r="L754" s="137">
        <v>0</v>
      </c>
      <c r="M754" s="40"/>
      <c r="N754" s="40"/>
      <c r="O754" s="40"/>
      <c r="P754" s="40"/>
      <c r="Q754" s="40"/>
      <c r="R754" s="32"/>
    </row>
    <row r="755" spans="1:18">
      <c r="A755" s="40"/>
      <c r="B755" s="59"/>
      <c r="C755" s="334" t="s">
        <v>488</v>
      </c>
      <c r="D755" s="77"/>
      <c r="E755" s="77"/>
      <c r="F755" s="77"/>
      <c r="G755" s="77"/>
      <c r="H755" s="77"/>
      <c r="I755" s="334" t="s">
        <v>488</v>
      </c>
      <c r="J755" s="152" t="s">
        <v>489</v>
      </c>
      <c r="K755" s="605">
        <v>0.05</v>
      </c>
      <c r="L755" s="137">
        <v>0</v>
      </c>
      <c r="M755" s="40"/>
      <c r="N755" s="40"/>
      <c r="O755" s="40"/>
      <c r="P755" s="40"/>
      <c r="Q755" s="40"/>
      <c r="R755" s="32"/>
    </row>
    <row r="756" spans="1:18">
      <c r="A756" s="40"/>
      <c r="B756" s="59"/>
      <c r="C756" s="334" t="s">
        <v>490</v>
      </c>
      <c r="D756" s="77"/>
      <c r="E756" s="77"/>
      <c r="F756" s="77"/>
      <c r="G756" s="77"/>
      <c r="H756" s="77"/>
      <c r="I756" s="334" t="s">
        <v>490</v>
      </c>
      <c r="J756" s="152" t="s">
        <v>489</v>
      </c>
      <c r="K756" s="605">
        <v>0.15</v>
      </c>
      <c r="L756" s="137">
        <v>0</v>
      </c>
      <c r="M756" s="40"/>
      <c r="N756" s="40"/>
      <c r="O756" s="40"/>
      <c r="P756" s="40"/>
      <c r="Q756" s="40"/>
      <c r="R756" s="32"/>
    </row>
    <row r="757" spans="1:18">
      <c r="A757" s="40"/>
      <c r="B757" s="59"/>
      <c r="C757" s="334" t="s">
        <v>491</v>
      </c>
      <c r="D757" s="77"/>
      <c r="E757" s="77"/>
      <c r="F757" s="77"/>
      <c r="G757" s="77"/>
      <c r="H757" s="77"/>
      <c r="I757" s="334" t="s">
        <v>491</v>
      </c>
      <c r="J757" s="152" t="s">
        <v>489</v>
      </c>
      <c r="K757" s="605">
        <v>0.1</v>
      </c>
      <c r="L757" s="137">
        <v>0</v>
      </c>
      <c r="M757" s="40"/>
      <c r="N757" s="40"/>
      <c r="O757" s="40"/>
      <c r="P757" s="40"/>
      <c r="Q757" s="40"/>
      <c r="R757" s="32"/>
    </row>
    <row r="758" spans="1:18">
      <c r="A758" s="40"/>
      <c r="B758" s="59"/>
      <c r="C758" s="334" t="s">
        <v>492</v>
      </c>
      <c r="D758" s="77"/>
      <c r="E758" s="77"/>
      <c r="F758" s="77"/>
      <c r="G758" s="77"/>
      <c r="H758" s="77"/>
      <c r="I758" s="334" t="s">
        <v>492</v>
      </c>
      <c r="J758" s="152" t="s">
        <v>493</v>
      </c>
      <c r="K758" s="605">
        <v>0.1</v>
      </c>
      <c r="L758" s="137">
        <v>0</v>
      </c>
      <c r="M758" s="40"/>
      <c r="N758" s="40"/>
      <c r="O758" s="40"/>
      <c r="P758" s="40"/>
      <c r="Q758" s="40"/>
      <c r="R758" s="32"/>
    </row>
    <row r="759" spans="1:18">
      <c r="A759" s="40"/>
      <c r="B759" s="59"/>
      <c r="C759" s="334" t="s">
        <v>322</v>
      </c>
      <c r="D759" s="77"/>
      <c r="E759" s="77"/>
      <c r="F759" s="77"/>
      <c r="G759" s="77"/>
      <c r="H759" s="77"/>
      <c r="I759" s="334" t="s">
        <v>322</v>
      </c>
      <c r="J759" s="152" t="s">
        <v>494</v>
      </c>
      <c r="K759" s="605">
        <v>0.015</v>
      </c>
      <c r="L759" s="137">
        <v>0</v>
      </c>
      <c r="M759" s="40"/>
      <c r="N759" s="40"/>
      <c r="O759" s="40"/>
      <c r="P759" s="40"/>
      <c r="Q759" s="40"/>
      <c r="R759" s="32"/>
    </row>
    <row r="760" ht="24" spans="1:18">
      <c r="A760" s="40"/>
      <c r="B760" s="59"/>
      <c r="C760" s="334" t="s">
        <v>495</v>
      </c>
      <c r="D760" s="77"/>
      <c r="E760" s="77"/>
      <c r="F760" s="77"/>
      <c r="G760" s="77"/>
      <c r="H760" s="77"/>
      <c r="I760" s="334" t="s">
        <v>495</v>
      </c>
      <c r="J760" s="152" t="s">
        <v>494</v>
      </c>
      <c r="K760" s="605">
        <v>0.035</v>
      </c>
      <c r="L760" s="137">
        <v>0</v>
      </c>
      <c r="M760" s="40"/>
      <c r="N760" s="40"/>
      <c r="O760" s="40"/>
      <c r="P760" s="40"/>
      <c r="Q760" s="40"/>
      <c r="R760" s="32"/>
    </row>
    <row r="761" spans="1:18">
      <c r="A761" s="40"/>
      <c r="B761" s="59"/>
      <c r="C761" s="334" t="s">
        <v>391</v>
      </c>
      <c r="D761" s="77"/>
      <c r="E761" s="77"/>
      <c r="F761" s="77"/>
      <c r="G761" s="77"/>
      <c r="H761" s="77"/>
      <c r="I761" s="334" t="s">
        <v>391</v>
      </c>
      <c r="J761" s="152" t="s">
        <v>461</v>
      </c>
      <c r="K761" s="605">
        <v>0.353</v>
      </c>
      <c r="L761" s="137">
        <v>0</v>
      </c>
      <c r="M761" s="40"/>
      <c r="N761" s="40"/>
      <c r="O761" s="40"/>
      <c r="P761" s="40"/>
      <c r="Q761" s="40"/>
      <c r="R761" s="32"/>
    </row>
    <row r="762" spans="1:18">
      <c r="A762" s="40"/>
      <c r="B762" s="59"/>
      <c r="C762" s="334" t="s">
        <v>392</v>
      </c>
      <c r="D762" s="77"/>
      <c r="E762" s="77"/>
      <c r="F762" s="77"/>
      <c r="G762" s="77"/>
      <c r="H762" s="77"/>
      <c r="I762" s="334" t="s">
        <v>392</v>
      </c>
      <c r="J762" s="152" t="s">
        <v>461</v>
      </c>
      <c r="K762" s="605">
        <v>0.1</v>
      </c>
      <c r="L762" s="137">
        <v>0</v>
      </c>
      <c r="M762" s="40"/>
      <c r="N762" s="40"/>
      <c r="O762" s="40"/>
      <c r="P762" s="40"/>
      <c r="Q762" s="40"/>
      <c r="R762" s="32"/>
    </row>
    <row r="763" spans="1:18">
      <c r="A763" s="40"/>
      <c r="B763" s="59"/>
      <c r="C763" s="334" t="s">
        <v>189</v>
      </c>
      <c r="D763" s="77"/>
      <c r="E763" s="77"/>
      <c r="F763" s="77"/>
      <c r="G763" s="77"/>
      <c r="H763" s="77"/>
      <c r="I763" s="334" t="s">
        <v>189</v>
      </c>
      <c r="J763" s="152" t="s">
        <v>461</v>
      </c>
      <c r="K763" s="605">
        <v>0.53</v>
      </c>
      <c r="L763" s="137">
        <v>0</v>
      </c>
      <c r="M763" s="40"/>
      <c r="N763" s="40"/>
      <c r="O763" s="40"/>
      <c r="P763" s="40"/>
      <c r="Q763" s="40"/>
      <c r="R763" s="32"/>
    </row>
    <row r="764" spans="1:18">
      <c r="A764" s="40"/>
      <c r="B764" s="59"/>
      <c r="C764" s="603" t="s">
        <v>496</v>
      </c>
      <c r="D764" s="77"/>
      <c r="E764" s="77"/>
      <c r="F764" s="77"/>
      <c r="G764" s="77"/>
      <c r="H764" s="77"/>
      <c r="I764" s="603" t="s">
        <v>496</v>
      </c>
      <c r="J764" s="152" t="s">
        <v>497</v>
      </c>
      <c r="K764" s="605">
        <v>0.1</v>
      </c>
      <c r="L764" s="137">
        <v>0</v>
      </c>
      <c r="M764" s="40"/>
      <c r="N764" s="40"/>
      <c r="O764" s="40"/>
      <c r="P764" s="40"/>
      <c r="Q764" s="40"/>
      <c r="R764" s="32"/>
    </row>
    <row r="765" spans="1:18">
      <c r="A765" s="40"/>
      <c r="B765" s="59"/>
      <c r="C765" s="334" t="s">
        <v>52</v>
      </c>
      <c r="D765" s="77"/>
      <c r="E765" s="77"/>
      <c r="F765" s="77"/>
      <c r="G765" s="77"/>
      <c r="H765" s="77"/>
      <c r="I765" s="334" t="s">
        <v>52</v>
      </c>
      <c r="J765" s="152" t="s">
        <v>498</v>
      </c>
      <c r="K765" s="605">
        <v>0.1</v>
      </c>
      <c r="L765" s="137">
        <v>0</v>
      </c>
      <c r="M765" s="40"/>
      <c r="N765" s="40"/>
      <c r="O765" s="40"/>
      <c r="P765" s="40"/>
      <c r="Q765" s="40"/>
      <c r="R765" s="32"/>
    </row>
    <row r="766" ht="24" spans="1:18">
      <c r="A766" s="40"/>
      <c r="B766" s="59"/>
      <c r="C766" s="603" t="s">
        <v>499</v>
      </c>
      <c r="D766" s="77"/>
      <c r="E766" s="77"/>
      <c r="F766" s="77"/>
      <c r="G766" s="77"/>
      <c r="H766" s="77"/>
      <c r="I766" s="603" t="s">
        <v>499</v>
      </c>
      <c r="J766" s="152" t="s">
        <v>493</v>
      </c>
      <c r="K766" s="605">
        <v>0.02</v>
      </c>
      <c r="L766" s="137">
        <v>0</v>
      </c>
      <c r="M766" s="40"/>
      <c r="N766" s="40"/>
      <c r="O766" s="40"/>
      <c r="P766" s="40"/>
      <c r="Q766" s="40"/>
      <c r="R766" s="32"/>
    </row>
    <row r="767" spans="1:18">
      <c r="A767" s="40"/>
      <c r="B767" s="59"/>
      <c r="C767" s="334" t="s">
        <v>500</v>
      </c>
      <c r="D767" s="77"/>
      <c r="E767" s="77"/>
      <c r="F767" s="77"/>
      <c r="G767" s="77"/>
      <c r="H767" s="77"/>
      <c r="I767" s="334" t="s">
        <v>500</v>
      </c>
      <c r="J767" s="152" t="s">
        <v>493</v>
      </c>
      <c r="K767" s="605">
        <v>0.012</v>
      </c>
      <c r="L767" s="137">
        <v>0</v>
      </c>
      <c r="M767" s="40"/>
      <c r="N767" s="40"/>
      <c r="O767" s="40"/>
      <c r="P767" s="40"/>
      <c r="Q767" s="40"/>
      <c r="R767" s="32"/>
    </row>
    <row r="768" spans="1:18">
      <c r="A768" s="40"/>
      <c r="B768" s="59"/>
      <c r="C768" s="334" t="s">
        <v>501</v>
      </c>
      <c r="D768" s="77"/>
      <c r="E768" s="77"/>
      <c r="F768" s="77"/>
      <c r="G768" s="77"/>
      <c r="H768" s="77"/>
      <c r="I768" s="334" t="s">
        <v>501</v>
      </c>
      <c r="J768" s="152" t="s">
        <v>493</v>
      </c>
      <c r="K768" s="605">
        <v>0.52</v>
      </c>
      <c r="L768" s="137">
        <v>0</v>
      </c>
      <c r="M768" s="40"/>
      <c r="N768" s="40"/>
      <c r="O768" s="40"/>
      <c r="P768" s="40"/>
      <c r="Q768" s="40"/>
      <c r="R768" s="32"/>
    </row>
    <row r="769" spans="1:18">
      <c r="A769" s="40"/>
      <c r="B769" s="59"/>
      <c r="C769" s="334" t="s">
        <v>47</v>
      </c>
      <c r="D769" s="77"/>
      <c r="E769" s="77"/>
      <c r="F769" s="77"/>
      <c r="G769" s="77"/>
      <c r="H769" s="77"/>
      <c r="I769" s="334" t="s">
        <v>47</v>
      </c>
      <c r="J769" s="152" t="s">
        <v>493</v>
      </c>
      <c r="K769" s="605">
        <v>0.3206</v>
      </c>
      <c r="L769" s="137">
        <v>0</v>
      </c>
      <c r="M769" s="40"/>
      <c r="N769" s="40"/>
      <c r="O769" s="40"/>
      <c r="P769" s="40"/>
      <c r="Q769" s="40"/>
      <c r="R769" s="32"/>
    </row>
    <row r="770" spans="1:18">
      <c r="A770" s="40"/>
      <c r="B770" s="59"/>
      <c r="C770" s="334" t="s">
        <v>96</v>
      </c>
      <c r="D770" s="77"/>
      <c r="E770" s="77"/>
      <c r="F770" s="77"/>
      <c r="G770" s="77"/>
      <c r="H770" s="77"/>
      <c r="I770" s="334" t="s">
        <v>96</v>
      </c>
      <c r="J770" s="152"/>
      <c r="K770" s="605">
        <v>0.0012</v>
      </c>
      <c r="L770" s="137">
        <v>0</v>
      </c>
      <c r="M770" s="40"/>
      <c r="N770" s="40"/>
      <c r="O770" s="40"/>
      <c r="P770" s="40"/>
      <c r="Q770" s="40"/>
      <c r="R770" s="32"/>
    </row>
    <row r="771" spans="1:18">
      <c r="A771" s="40"/>
      <c r="B771" s="59"/>
      <c r="C771" s="613" t="s">
        <v>73</v>
      </c>
      <c r="D771" s="77"/>
      <c r="E771" s="77"/>
      <c r="F771" s="77"/>
      <c r="G771" s="77"/>
      <c r="H771" s="77"/>
      <c r="I771" s="613" t="s">
        <v>73</v>
      </c>
      <c r="J771" s="152" t="s">
        <v>312</v>
      </c>
      <c r="K771" s="605">
        <v>0.5</v>
      </c>
      <c r="L771" s="137">
        <v>0</v>
      </c>
      <c r="M771" s="40"/>
      <c r="N771" s="40"/>
      <c r="O771" s="40"/>
      <c r="P771" s="40"/>
      <c r="Q771" s="40"/>
      <c r="R771" s="32"/>
    </row>
    <row r="772" spans="1:18">
      <c r="A772" s="40"/>
      <c r="B772" s="59"/>
      <c r="C772" s="334" t="s">
        <v>407</v>
      </c>
      <c r="D772" s="77"/>
      <c r="E772" s="77"/>
      <c r="F772" s="77"/>
      <c r="G772" s="77"/>
      <c r="H772" s="77"/>
      <c r="I772" s="334" t="s">
        <v>407</v>
      </c>
      <c r="J772" s="152" t="s">
        <v>494</v>
      </c>
      <c r="K772" s="605">
        <v>0.1</v>
      </c>
      <c r="L772" s="137">
        <v>0</v>
      </c>
      <c r="M772" s="40"/>
      <c r="N772" s="40"/>
      <c r="O772" s="40"/>
      <c r="P772" s="40"/>
      <c r="Q772" s="40"/>
      <c r="R772" s="32"/>
    </row>
    <row r="773" spans="1:18">
      <c r="A773" s="40"/>
      <c r="B773" s="59"/>
      <c r="C773" s="334" t="s">
        <v>502</v>
      </c>
      <c r="D773" s="77"/>
      <c r="E773" s="77"/>
      <c r="F773" s="77"/>
      <c r="G773" s="77"/>
      <c r="H773" s="77"/>
      <c r="I773" s="334" t="s">
        <v>502</v>
      </c>
      <c r="J773" s="152" t="s">
        <v>503</v>
      </c>
      <c r="K773" s="605">
        <v>0.3</v>
      </c>
      <c r="L773" s="137">
        <v>0</v>
      </c>
      <c r="M773" s="40"/>
      <c r="N773" s="40"/>
      <c r="O773" s="40"/>
      <c r="P773" s="40"/>
      <c r="Q773" s="40"/>
      <c r="R773" s="32"/>
    </row>
    <row r="774" spans="1:18">
      <c r="A774" s="40"/>
      <c r="B774" s="59"/>
      <c r="C774" s="334" t="s">
        <v>504</v>
      </c>
      <c r="D774" s="77"/>
      <c r="E774" s="77"/>
      <c r="F774" s="77"/>
      <c r="G774" s="77"/>
      <c r="H774" s="77"/>
      <c r="I774" s="334" t="s">
        <v>504</v>
      </c>
      <c r="J774" s="152" t="s">
        <v>505</v>
      </c>
      <c r="K774" s="605">
        <v>0.04</v>
      </c>
      <c r="L774" s="137">
        <v>0</v>
      </c>
      <c r="M774" s="40"/>
      <c r="N774" s="40"/>
      <c r="O774" s="40"/>
      <c r="P774" s="40"/>
      <c r="Q774" s="40"/>
      <c r="R774" s="32"/>
    </row>
    <row r="775" ht="36" spans="1:18">
      <c r="A775" s="40"/>
      <c r="B775" s="59"/>
      <c r="C775" s="334" t="s">
        <v>506</v>
      </c>
      <c r="D775" s="77"/>
      <c r="E775" s="77"/>
      <c r="F775" s="77"/>
      <c r="G775" s="77"/>
      <c r="H775" s="77"/>
      <c r="I775" s="334" t="s">
        <v>506</v>
      </c>
      <c r="J775" s="152" t="s">
        <v>507</v>
      </c>
      <c r="K775" s="605">
        <v>0.0059</v>
      </c>
      <c r="L775" s="137">
        <v>0</v>
      </c>
      <c r="M775" s="40"/>
      <c r="N775" s="40"/>
      <c r="O775" s="40"/>
      <c r="P775" s="40"/>
      <c r="Q775" s="40"/>
      <c r="R775" s="32"/>
    </row>
    <row r="776" spans="1:18">
      <c r="A776" s="40"/>
      <c r="B776" s="59"/>
      <c r="C776" s="334" t="s">
        <v>475</v>
      </c>
      <c r="D776" s="77"/>
      <c r="E776" s="77"/>
      <c r="F776" s="77"/>
      <c r="G776" s="77"/>
      <c r="H776" s="77"/>
      <c r="I776" s="334" t="s">
        <v>475</v>
      </c>
      <c r="J776" s="152" t="s">
        <v>507</v>
      </c>
      <c r="K776" s="605">
        <v>0.02</v>
      </c>
      <c r="L776" s="137">
        <v>0</v>
      </c>
      <c r="M776" s="40"/>
      <c r="N776" s="40"/>
      <c r="O776" s="40"/>
      <c r="P776" s="40"/>
      <c r="Q776" s="40"/>
      <c r="R776" s="32"/>
    </row>
    <row r="777" spans="1:18">
      <c r="A777" s="40"/>
      <c r="B777" s="59"/>
      <c r="C777" s="334" t="s">
        <v>508</v>
      </c>
      <c r="D777" s="77"/>
      <c r="E777" s="77"/>
      <c r="F777" s="77"/>
      <c r="G777" s="77"/>
      <c r="H777" s="77"/>
      <c r="I777" s="334" t="s">
        <v>508</v>
      </c>
      <c r="J777" s="152" t="s">
        <v>461</v>
      </c>
      <c r="K777" s="605">
        <v>0.0039</v>
      </c>
      <c r="L777" s="137">
        <v>0</v>
      </c>
      <c r="M777" s="40"/>
      <c r="N777" s="40"/>
      <c r="O777" s="40"/>
      <c r="P777" s="40"/>
      <c r="Q777" s="40"/>
      <c r="R777" s="32"/>
    </row>
    <row r="778" spans="1:18">
      <c r="A778" s="40"/>
      <c r="B778" s="59"/>
      <c r="C778" s="334" t="s">
        <v>48</v>
      </c>
      <c r="D778" s="77"/>
      <c r="E778" s="77"/>
      <c r="F778" s="77"/>
      <c r="G778" s="77"/>
      <c r="H778" s="77"/>
      <c r="I778" s="334" t="s">
        <v>48</v>
      </c>
      <c r="J778" s="152" t="s">
        <v>257</v>
      </c>
      <c r="K778" s="605">
        <v>0.12</v>
      </c>
      <c r="L778" s="137">
        <v>0</v>
      </c>
      <c r="M778" s="40"/>
      <c r="N778" s="40"/>
      <c r="O778" s="40"/>
      <c r="P778" s="40"/>
      <c r="Q778" s="40"/>
      <c r="R778" s="32"/>
    </row>
    <row r="779" spans="1:18">
      <c r="A779" s="40"/>
      <c r="B779" s="59"/>
      <c r="C779" s="334" t="s">
        <v>88</v>
      </c>
      <c r="D779" s="77"/>
      <c r="E779" s="77"/>
      <c r="F779" s="77"/>
      <c r="G779" s="77"/>
      <c r="H779" s="77"/>
      <c r="I779" s="334" t="s">
        <v>88</v>
      </c>
      <c r="J779" s="152" t="s">
        <v>257</v>
      </c>
      <c r="K779" s="605">
        <v>0.591</v>
      </c>
      <c r="L779" s="137">
        <v>0</v>
      </c>
      <c r="M779" s="40"/>
      <c r="N779" s="40"/>
      <c r="O779" s="40"/>
      <c r="P779" s="40"/>
      <c r="Q779" s="40"/>
      <c r="R779" s="32"/>
    </row>
    <row r="780" spans="1:18">
      <c r="A780" s="40"/>
      <c r="B780" s="59"/>
      <c r="C780" s="334" t="s">
        <v>509</v>
      </c>
      <c r="D780" s="77"/>
      <c r="E780" s="77"/>
      <c r="F780" s="77"/>
      <c r="G780" s="77"/>
      <c r="H780" s="77"/>
      <c r="I780" s="334" t="s">
        <v>509</v>
      </c>
      <c r="J780" s="152" t="s">
        <v>510</v>
      </c>
      <c r="K780" s="605">
        <v>0.02</v>
      </c>
      <c r="L780" s="137">
        <v>0</v>
      </c>
      <c r="M780" s="40"/>
      <c r="N780" s="40"/>
      <c r="O780" s="40"/>
      <c r="P780" s="40"/>
      <c r="Q780" s="40"/>
      <c r="R780" s="32"/>
    </row>
    <row r="781" spans="1:18">
      <c r="A781" s="40"/>
      <c r="B781" s="59"/>
      <c r="C781" s="603" t="s">
        <v>511</v>
      </c>
      <c r="D781" s="77"/>
      <c r="E781" s="77"/>
      <c r="F781" s="77"/>
      <c r="G781" s="77"/>
      <c r="H781" s="77"/>
      <c r="I781" s="603" t="s">
        <v>511</v>
      </c>
      <c r="J781" s="152" t="s">
        <v>461</v>
      </c>
      <c r="K781" s="605">
        <v>0.0017</v>
      </c>
      <c r="L781" s="137">
        <v>0</v>
      </c>
      <c r="M781" s="40"/>
      <c r="N781" s="40"/>
      <c r="O781" s="40"/>
      <c r="P781" s="40"/>
      <c r="Q781" s="40"/>
      <c r="R781" s="32"/>
    </row>
    <row r="782" spans="1:18">
      <c r="A782" s="40"/>
      <c r="B782" s="59"/>
      <c r="C782" s="334" t="s">
        <v>512</v>
      </c>
      <c r="D782" s="77"/>
      <c r="E782" s="77"/>
      <c r="F782" s="77"/>
      <c r="G782" s="77"/>
      <c r="H782" s="77"/>
      <c r="I782" s="334" t="s">
        <v>512</v>
      </c>
      <c r="J782" s="152" t="s">
        <v>498</v>
      </c>
      <c r="K782" s="605">
        <v>0.005</v>
      </c>
      <c r="L782" s="137">
        <v>0</v>
      </c>
      <c r="M782" s="40"/>
      <c r="N782" s="40"/>
      <c r="O782" s="40"/>
      <c r="P782" s="40"/>
      <c r="Q782" s="40"/>
      <c r="R782" s="32"/>
    </row>
    <row r="783" spans="1:18">
      <c r="A783" s="40"/>
      <c r="B783" s="59"/>
      <c r="C783" s="334" t="s">
        <v>346</v>
      </c>
      <c r="D783" s="77"/>
      <c r="E783" s="77"/>
      <c r="F783" s="77"/>
      <c r="G783" s="77"/>
      <c r="H783" s="77"/>
      <c r="I783" s="334" t="s">
        <v>346</v>
      </c>
      <c r="J783" s="152" t="s">
        <v>513</v>
      </c>
      <c r="K783" s="605">
        <v>0.57</v>
      </c>
      <c r="L783" s="137">
        <v>0</v>
      </c>
      <c r="M783" s="40"/>
      <c r="N783" s="40"/>
      <c r="O783" s="40"/>
      <c r="P783" s="40"/>
      <c r="Q783" s="40"/>
      <c r="R783" s="32"/>
    </row>
    <row r="784" spans="1:18">
      <c r="A784" s="40"/>
      <c r="B784" s="59"/>
      <c r="C784" s="334" t="s">
        <v>514</v>
      </c>
      <c r="D784" s="77"/>
      <c r="E784" s="77"/>
      <c r="F784" s="77"/>
      <c r="G784" s="77"/>
      <c r="H784" s="77"/>
      <c r="I784" s="334" t="s">
        <v>514</v>
      </c>
      <c r="J784" s="152" t="s">
        <v>85</v>
      </c>
      <c r="K784" s="605">
        <v>0.02</v>
      </c>
      <c r="L784" s="137">
        <v>0</v>
      </c>
      <c r="M784" s="40"/>
      <c r="N784" s="40"/>
      <c r="O784" s="40"/>
      <c r="P784" s="40"/>
      <c r="Q784" s="40"/>
      <c r="R784" s="32"/>
    </row>
    <row r="785" spans="1:18">
      <c r="A785" s="40"/>
      <c r="B785" s="59"/>
      <c r="C785" s="334" t="s">
        <v>209</v>
      </c>
      <c r="D785" s="77"/>
      <c r="E785" s="77"/>
      <c r="F785" s="77"/>
      <c r="G785" s="77"/>
      <c r="H785" s="77"/>
      <c r="I785" s="334" t="s">
        <v>209</v>
      </c>
      <c r="J785" s="152" t="s">
        <v>85</v>
      </c>
      <c r="K785" s="605">
        <v>0.1477</v>
      </c>
      <c r="L785" s="137">
        <v>0</v>
      </c>
      <c r="M785" s="40"/>
      <c r="N785" s="40"/>
      <c r="O785" s="40"/>
      <c r="P785" s="40"/>
      <c r="Q785" s="40"/>
      <c r="R785" s="32"/>
    </row>
    <row r="786" spans="1:18">
      <c r="A786" s="40"/>
      <c r="B786" s="59"/>
      <c r="C786" s="603" t="s">
        <v>515</v>
      </c>
      <c r="D786" s="77"/>
      <c r="E786" s="77"/>
      <c r="F786" s="77"/>
      <c r="G786" s="77"/>
      <c r="H786" s="77"/>
      <c r="I786" s="603" t="s">
        <v>515</v>
      </c>
      <c r="J786" s="152" t="s">
        <v>85</v>
      </c>
      <c r="K786" s="605">
        <v>0.01</v>
      </c>
      <c r="L786" s="137">
        <v>0</v>
      </c>
      <c r="M786" s="40"/>
      <c r="N786" s="40"/>
      <c r="O786" s="40"/>
      <c r="P786" s="40"/>
      <c r="Q786" s="40"/>
      <c r="R786" s="32"/>
    </row>
    <row r="787" spans="1:18">
      <c r="A787" s="40"/>
      <c r="B787" s="59"/>
      <c r="C787" s="334" t="s">
        <v>125</v>
      </c>
      <c r="D787" s="77"/>
      <c r="E787" s="77"/>
      <c r="F787" s="77"/>
      <c r="G787" s="77"/>
      <c r="H787" s="77"/>
      <c r="I787" s="334" t="s">
        <v>125</v>
      </c>
      <c r="J787" s="152" t="s">
        <v>85</v>
      </c>
      <c r="K787" s="605">
        <v>0.0106</v>
      </c>
      <c r="L787" s="137">
        <v>0</v>
      </c>
      <c r="M787" s="40"/>
      <c r="N787" s="40"/>
      <c r="O787" s="40"/>
      <c r="P787" s="40"/>
      <c r="Q787" s="40"/>
      <c r="R787" s="32"/>
    </row>
    <row r="788" spans="1:18">
      <c r="A788" s="40"/>
      <c r="B788" s="59"/>
      <c r="C788" s="334" t="s">
        <v>516</v>
      </c>
      <c r="D788" s="77"/>
      <c r="E788" s="77"/>
      <c r="F788" s="77"/>
      <c r="G788" s="77"/>
      <c r="H788" s="77"/>
      <c r="I788" s="334" t="s">
        <v>516</v>
      </c>
      <c r="J788" s="608" t="s">
        <v>85</v>
      </c>
      <c r="K788" s="605">
        <v>0.002</v>
      </c>
      <c r="L788" s="137">
        <v>0</v>
      </c>
      <c r="M788" s="40"/>
      <c r="N788" s="40"/>
      <c r="O788" s="40"/>
      <c r="P788" s="40"/>
      <c r="Q788" s="40"/>
      <c r="R788" s="32"/>
    </row>
    <row r="789" spans="1:18">
      <c r="A789" s="40"/>
      <c r="B789" s="59"/>
      <c r="C789" s="334" t="s">
        <v>517</v>
      </c>
      <c r="D789" s="77"/>
      <c r="E789" s="77"/>
      <c r="F789" s="77"/>
      <c r="G789" s="77"/>
      <c r="H789" s="77"/>
      <c r="I789" s="334" t="s">
        <v>517</v>
      </c>
      <c r="J789" s="608" t="s">
        <v>85</v>
      </c>
      <c r="K789" s="605">
        <v>0.8</v>
      </c>
      <c r="L789" s="137">
        <v>0</v>
      </c>
      <c r="M789" s="40"/>
      <c r="N789" s="40"/>
      <c r="O789" s="40"/>
      <c r="P789" s="40"/>
      <c r="Q789" s="40"/>
      <c r="R789" s="32"/>
    </row>
    <row r="790" spans="1:18">
      <c r="A790" s="40"/>
      <c r="B790" s="59"/>
      <c r="C790" s="334" t="s">
        <v>93</v>
      </c>
      <c r="D790" s="77"/>
      <c r="E790" s="77"/>
      <c r="F790" s="77"/>
      <c r="G790" s="77"/>
      <c r="H790" s="77"/>
      <c r="I790" s="334" t="s">
        <v>93</v>
      </c>
      <c r="J790" s="608" t="s">
        <v>85</v>
      </c>
      <c r="K790" s="605">
        <v>0.4907</v>
      </c>
      <c r="L790" s="137">
        <v>0</v>
      </c>
      <c r="M790" s="40"/>
      <c r="N790" s="40"/>
      <c r="O790" s="40"/>
      <c r="P790" s="40"/>
      <c r="Q790" s="40"/>
      <c r="R790" s="32"/>
    </row>
    <row r="791" ht="24" spans="1:18">
      <c r="A791" s="40"/>
      <c r="B791" s="59"/>
      <c r="C791" s="334" t="s">
        <v>518</v>
      </c>
      <c r="D791" s="77"/>
      <c r="E791" s="77"/>
      <c r="F791" s="77"/>
      <c r="G791" s="77"/>
      <c r="H791" s="77"/>
      <c r="I791" s="334" t="s">
        <v>518</v>
      </c>
      <c r="J791" s="608" t="s">
        <v>131</v>
      </c>
      <c r="K791" s="605">
        <v>0.3</v>
      </c>
      <c r="L791" s="137">
        <v>0</v>
      </c>
      <c r="M791" s="40"/>
      <c r="N791" s="40"/>
      <c r="O791" s="40"/>
      <c r="P791" s="40"/>
      <c r="Q791" s="40"/>
      <c r="R791" s="32"/>
    </row>
    <row r="792" spans="1:18">
      <c r="A792" s="40"/>
      <c r="B792" s="59"/>
      <c r="C792" s="334" t="s">
        <v>151</v>
      </c>
      <c r="D792" s="77"/>
      <c r="E792" s="77"/>
      <c r="F792" s="77"/>
      <c r="G792" s="77"/>
      <c r="H792" s="77"/>
      <c r="I792" s="334" t="s">
        <v>151</v>
      </c>
      <c r="J792" s="608"/>
      <c r="K792" s="605">
        <v>0</v>
      </c>
      <c r="L792" s="137">
        <v>0</v>
      </c>
      <c r="M792" s="40"/>
      <c r="N792" s="40"/>
      <c r="O792" s="40"/>
      <c r="P792" s="40"/>
      <c r="Q792" s="40"/>
      <c r="R792" s="32"/>
    </row>
    <row r="793" spans="1:18">
      <c r="A793" s="40"/>
      <c r="B793" s="59"/>
      <c r="C793" s="334" t="s">
        <v>94</v>
      </c>
      <c r="D793" s="77"/>
      <c r="E793" s="77"/>
      <c r="F793" s="77"/>
      <c r="G793" s="77"/>
      <c r="H793" s="77"/>
      <c r="I793" s="334" t="s">
        <v>94</v>
      </c>
      <c r="J793" s="608" t="s">
        <v>82</v>
      </c>
      <c r="K793" s="605">
        <v>0.552</v>
      </c>
      <c r="L793" s="137">
        <v>0</v>
      </c>
      <c r="M793" s="40"/>
      <c r="N793" s="40"/>
      <c r="O793" s="40"/>
      <c r="P793" s="40"/>
      <c r="Q793" s="40"/>
      <c r="R793" s="32"/>
    </row>
    <row r="794" spans="1:18">
      <c r="A794" s="40"/>
      <c r="B794" s="59"/>
      <c r="C794" s="334" t="s">
        <v>519</v>
      </c>
      <c r="D794" s="77"/>
      <c r="E794" s="77"/>
      <c r="F794" s="77"/>
      <c r="G794" s="77"/>
      <c r="H794" s="77"/>
      <c r="I794" s="334" t="s">
        <v>519</v>
      </c>
      <c r="J794" s="608" t="s">
        <v>70</v>
      </c>
      <c r="K794" s="605">
        <v>0.15</v>
      </c>
      <c r="L794" s="137">
        <v>0</v>
      </c>
      <c r="M794" s="40"/>
      <c r="N794" s="40"/>
      <c r="O794" s="40"/>
      <c r="P794" s="40"/>
      <c r="Q794" s="40"/>
      <c r="R794" s="32"/>
    </row>
    <row r="795" spans="1:18">
      <c r="A795" s="40"/>
      <c r="B795" s="59"/>
      <c r="C795" s="136" t="s">
        <v>520</v>
      </c>
      <c r="D795" s="77"/>
      <c r="E795" s="77"/>
      <c r="F795" s="77"/>
      <c r="G795" s="77"/>
      <c r="H795" s="77"/>
      <c r="I795" s="59"/>
      <c r="J795" s="72"/>
      <c r="K795" s="59"/>
      <c r="L795" s="59"/>
      <c r="M795" s="40"/>
      <c r="N795" s="40"/>
      <c r="O795" s="40"/>
      <c r="P795" s="40"/>
      <c r="Q795" s="40"/>
      <c r="R795" s="32"/>
    </row>
    <row r="796" spans="1:18">
      <c r="A796" s="40"/>
      <c r="B796" s="59"/>
      <c r="C796" s="136" t="s">
        <v>252</v>
      </c>
      <c r="D796" s="77"/>
      <c r="E796" s="77"/>
      <c r="F796" s="77"/>
      <c r="G796" s="77"/>
      <c r="H796" s="77"/>
      <c r="I796" s="59"/>
      <c r="J796" s="72"/>
      <c r="K796" s="59"/>
      <c r="L796" s="59"/>
      <c r="M796" s="40"/>
      <c r="N796" s="40"/>
      <c r="O796" s="40"/>
      <c r="P796" s="40"/>
      <c r="Q796" s="40"/>
      <c r="R796" s="32"/>
    </row>
    <row r="797" spans="1:18">
      <c r="A797" s="40"/>
      <c r="B797" s="59"/>
      <c r="C797" s="136" t="s">
        <v>81</v>
      </c>
      <c r="D797" s="77"/>
      <c r="E797" s="77"/>
      <c r="F797" s="77"/>
      <c r="G797" s="77"/>
      <c r="H797" s="77"/>
      <c r="I797" s="59"/>
      <c r="J797" s="60"/>
      <c r="K797" s="59"/>
      <c r="L797" s="59"/>
      <c r="M797" s="40"/>
      <c r="N797" s="40"/>
      <c r="O797" s="40"/>
      <c r="P797" s="40"/>
      <c r="Q797" s="40"/>
      <c r="R797" s="32"/>
    </row>
    <row r="798" spans="1:18">
      <c r="A798" s="40"/>
      <c r="B798" s="59"/>
      <c r="C798" s="136" t="s">
        <v>63</v>
      </c>
      <c r="D798" s="77"/>
      <c r="E798" s="77"/>
      <c r="F798" s="77"/>
      <c r="G798" s="77"/>
      <c r="H798" s="77"/>
      <c r="I798" s="59"/>
      <c r="J798" s="60"/>
      <c r="K798" s="59"/>
      <c r="L798" s="59"/>
      <c r="M798" s="40"/>
      <c r="N798" s="40"/>
      <c r="O798" s="40"/>
      <c r="P798" s="40"/>
      <c r="Q798" s="40"/>
      <c r="R798" s="32"/>
    </row>
    <row r="799" spans="1:18">
      <c r="A799" s="40"/>
      <c r="B799" s="59"/>
      <c r="C799" s="136" t="s">
        <v>521</v>
      </c>
      <c r="D799" s="77"/>
      <c r="E799" s="77"/>
      <c r="F799" s="77"/>
      <c r="G799" s="77"/>
      <c r="H799" s="77"/>
      <c r="I799" s="59"/>
      <c r="J799" s="60"/>
      <c r="K799" s="59"/>
      <c r="L799" s="59"/>
      <c r="M799" s="40"/>
      <c r="N799" s="40"/>
      <c r="O799" s="40"/>
      <c r="P799" s="40"/>
      <c r="Q799" s="40"/>
      <c r="R799" s="32"/>
    </row>
    <row r="800" spans="1:18">
      <c r="A800" s="40"/>
      <c r="B800" s="59"/>
      <c r="C800" s="59"/>
      <c r="D800" s="77"/>
      <c r="E800" s="77"/>
      <c r="F800" s="77"/>
      <c r="G800" s="77"/>
      <c r="H800" s="77"/>
      <c r="I800" s="59"/>
      <c r="J800" s="60"/>
      <c r="K800" s="59"/>
      <c r="L800" s="59"/>
      <c r="M800" s="40"/>
      <c r="N800" s="40"/>
      <c r="O800" s="40"/>
      <c r="P800" s="40"/>
      <c r="Q800" s="40"/>
      <c r="R800" s="32"/>
    </row>
    <row r="801" spans="1:18">
      <c r="A801" s="40"/>
      <c r="B801" s="59"/>
      <c r="C801" s="59"/>
      <c r="D801" s="77"/>
      <c r="E801" s="77"/>
      <c r="F801" s="77"/>
      <c r="G801" s="77"/>
      <c r="H801" s="77"/>
      <c r="I801" s="59"/>
      <c r="J801" s="60"/>
      <c r="K801" s="59"/>
      <c r="L801" s="59"/>
      <c r="M801" s="40"/>
      <c r="N801" s="40"/>
      <c r="O801" s="40"/>
      <c r="P801" s="40"/>
      <c r="Q801" s="40"/>
      <c r="R801" s="32"/>
    </row>
    <row r="802" spans="1:18">
      <c r="A802" s="614"/>
      <c r="B802" s="615"/>
      <c r="C802" s="616"/>
      <c r="D802" s="401"/>
      <c r="E802" s="401"/>
      <c r="F802" s="401"/>
      <c r="G802" s="401"/>
      <c r="H802" s="401"/>
      <c r="I802" s="616"/>
      <c r="J802" s="616"/>
      <c r="K802" s="621"/>
      <c r="L802" s="621"/>
      <c r="M802" s="92"/>
      <c r="N802" s="92"/>
      <c r="O802" s="92"/>
      <c r="P802" s="92"/>
      <c r="Q802" s="92"/>
      <c r="R802" s="622"/>
    </row>
    <row r="803" spans="1:18">
      <c r="A803" s="617" t="s">
        <v>522</v>
      </c>
      <c r="B803" s="617"/>
      <c r="C803" s="617"/>
      <c r="D803" s="617"/>
      <c r="E803" s="618"/>
      <c r="F803" s="618"/>
      <c r="G803" s="618"/>
      <c r="H803" s="618"/>
      <c r="I803" s="618"/>
      <c r="J803" s="618"/>
      <c r="K803" s="618"/>
      <c r="L803" s="618"/>
      <c r="M803" s="618"/>
      <c r="N803" s="618"/>
      <c r="O803" s="618"/>
      <c r="P803" s="618"/>
      <c r="Q803" s="623"/>
      <c r="R803" s="623"/>
    </row>
    <row r="804" spans="1:18">
      <c r="A804" s="619" t="s">
        <v>523</v>
      </c>
      <c r="B804" s="619"/>
      <c r="C804" s="619"/>
      <c r="D804" s="619"/>
      <c r="E804" s="619"/>
      <c r="F804" s="619"/>
      <c r="G804" s="619"/>
      <c r="H804" s="619"/>
      <c r="I804" s="619"/>
      <c r="J804" s="619"/>
      <c r="K804" s="619"/>
      <c r="L804" s="619"/>
      <c r="M804" s="619"/>
      <c r="N804" s="619"/>
      <c r="O804" s="619"/>
      <c r="P804" s="619"/>
      <c r="Q804" s="623"/>
      <c r="R804" s="623"/>
    </row>
    <row r="805" spans="1:18">
      <c r="A805" s="620" t="s">
        <v>524</v>
      </c>
      <c r="B805" s="620"/>
      <c r="C805" s="620"/>
      <c r="D805" s="620"/>
      <c r="E805" s="620"/>
      <c r="F805" s="620"/>
      <c r="G805" s="620"/>
      <c r="H805" s="620"/>
      <c r="I805" s="620"/>
      <c r="J805" s="620"/>
      <c r="K805" s="620"/>
      <c r="L805" s="620"/>
      <c r="M805" s="620"/>
      <c r="N805" s="620"/>
      <c r="O805" s="620"/>
      <c r="P805" s="620"/>
      <c r="Q805" s="623"/>
      <c r="R805" s="623"/>
    </row>
    <row r="806" spans="1:18">
      <c r="A806" s="618" t="s">
        <v>525</v>
      </c>
      <c r="B806" s="618"/>
      <c r="C806" s="618"/>
      <c r="D806" s="618"/>
      <c r="E806" s="618"/>
      <c r="F806" s="618"/>
      <c r="G806" s="618"/>
      <c r="H806" s="618"/>
      <c r="I806" s="618"/>
      <c r="J806" s="618"/>
      <c r="K806" s="618"/>
      <c r="L806" s="618"/>
      <c r="M806" s="618"/>
      <c r="N806" s="618"/>
      <c r="O806" s="618"/>
      <c r="P806" s="618"/>
      <c r="Q806" s="623"/>
      <c r="R806" s="623"/>
    </row>
    <row r="807" spans="1:18">
      <c r="A807" s="618" t="s">
        <v>526</v>
      </c>
      <c r="B807" s="618"/>
      <c r="C807" s="618"/>
      <c r="D807" s="618"/>
      <c r="E807" s="618"/>
      <c r="F807" s="618"/>
      <c r="G807" s="618"/>
      <c r="H807" s="618"/>
      <c r="I807" s="618"/>
      <c r="J807" s="618"/>
      <c r="K807" s="618"/>
      <c r="L807" s="618"/>
      <c r="M807" s="618"/>
      <c r="N807" s="618"/>
      <c r="O807" s="618"/>
      <c r="P807" s="618"/>
      <c r="Q807" s="623"/>
      <c r="R807" s="623"/>
    </row>
  </sheetData>
  <mergeCells count="96">
    <mergeCell ref="A1:R1"/>
    <mergeCell ref="O2:R2"/>
    <mergeCell ref="E3:R3"/>
    <mergeCell ref="G4:L4"/>
    <mergeCell ref="M4:N4"/>
    <mergeCell ref="O4:P4"/>
    <mergeCell ref="Q4:R4"/>
    <mergeCell ref="A6:C6"/>
    <mergeCell ref="A803:P803"/>
    <mergeCell ref="A805:P805"/>
    <mergeCell ref="A806:P806"/>
    <mergeCell ref="A807:P807"/>
    <mergeCell ref="A3:A5"/>
    <mergeCell ref="A7:A37"/>
    <mergeCell ref="A38:A58"/>
    <mergeCell ref="A59:A185"/>
    <mergeCell ref="A186:A254"/>
    <mergeCell ref="A255:A413"/>
    <mergeCell ref="A414:A801"/>
    <mergeCell ref="B3:B5"/>
    <mergeCell ref="B7:B37"/>
    <mergeCell ref="B38:B58"/>
    <mergeCell ref="B59:B185"/>
    <mergeCell ref="B186:B254"/>
    <mergeCell ref="B255:B413"/>
    <mergeCell ref="B414:B801"/>
    <mergeCell ref="C3:C5"/>
    <mergeCell ref="D3:D5"/>
    <mergeCell ref="D7:D37"/>
    <mergeCell ref="D38:D58"/>
    <mergeCell ref="D59:D185"/>
    <mergeCell ref="D186:D254"/>
    <mergeCell ref="D255:D413"/>
    <mergeCell ref="D414:D801"/>
    <mergeCell ref="E4:E5"/>
    <mergeCell ref="E7:E37"/>
    <mergeCell ref="E38:E58"/>
    <mergeCell ref="E59:E185"/>
    <mergeCell ref="E186:E254"/>
    <mergeCell ref="E255:E413"/>
    <mergeCell ref="E414:E801"/>
    <mergeCell ref="F4:F5"/>
    <mergeCell ref="F7:F37"/>
    <mergeCell ref="F38:F58"/>
    <mergeCell ref="F59:F185"/>
    <mergeCell ref="F186:F254"/>
    <mergeCell ref="F255:F413"/>
    <mergeCell ref="F414:F801"/>
    <mergeCell ref="G7:G37"/>
    <mergeCell ref="G38:G58"/>
    <mergeCell ref="G59:G185"/>
    <mergeCell ref="G186:G254"/>
    <mergeCell ref="G255:G413"/>
    <mergeCell ref="G414:G801"/>
    <mergeCell ref="H7:H37"/>
    <mergeCell ref="H38:H58"/>
    <mergeCell ref="H59:H185"/>
    <mergeCell ref="H186:H254"/>
    <mergeCell ref="H255:H413"/>
    <mergeCell ref="H414:H801"/>
    <mergeCell ref="M7:M37"/>
    <mergeCell ref="M38:M58"/>
    <mergeCell ref="M59:M185"/>
    <mergeCell ref="M186:M254"/>
    <mergeCell ref="M255:M413"/>
    <mergeCell ref="M414:M801"/>
    <mergeCell ref="N7:N37"/>
    <mergeCell ref="N38:N58"/>
    <mergeCell ref="N59:N185"/>
    <mergeCell ref="N186:N254"/>
    <mergeCell ref="N255:N413"/>
    <mergeCell ref="N414:N801"/>
    <mergeCell ref="O7:O37"/>
    <mergeCell ref="O38:O58"/>
    <mergeCell ref="O59:O185"/>
    <mergeCell ref="O186:O254"/>
    <mergeCell ref="O255:O413"/>
    <mergeCell ref="O414:O801"/>
    <mergeCell ref="P7:P37"/>
    <mergeCell ref="P38:P58"/>
    <mergeCell ref="P59:P185"/>
    <mergeCell ref="P186:P254"/>
    <mergeCell ref="P255:P413"/>
    <mergeCell ref="P414:P801"/>
    <mergeCell ref="Q7:Q37"/>
    <mergeCell ref="Q38:Q58"/>
    <mergeCell ref="Q59:Q185"/>
    <mergeCell ref="Q186:Q254"/>
    <mergeCell ref="Q255:Q413"/>
    <mergeCell ref="Q414:Q801"/>
    <mergeCell ref="R7:R37"/>
    <mergeCell ref="R38:R58"/>
    <mergeCell ref="R59:R185"/>
    <mergeCell ref="R186:R254"/>
    <mergeCell ref="R255:R413"/>
    <mergeCell ref="R414:R80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8"/>
  <sheetViews>
    <sheetView topLeftCell="A244" workbookViewId="0">
      <selection activeCell="F160" sqref="F160:F333"/>
    </sheetView>
  </sheetViews>
  <sheetFormatPr defaultColWidth="9" defaultRowHeight="14.25"/>
  <cols>
    <col min="1" max="1" width="7.75" customWidth="1"/>
    <col min="2" max="2" width="11.75" customWidth="1"/>
    <col min="3" max="3" width="10.125" style="546" customWidth="1"/>
    <col min="4" max="4" width="16.625" style="546" customWidth="1"/>
    <col min="5" max="5" width="11.25" style="546" customWidth="1"/>
    <col min="6" max="6" width="14.125" style="547" customWidth="1"/>
    <col min="7" max="7" width="10.25" style="547" customWidth="1"/>
    <col min="8" max="8" width="10" style="546" customWidth="1"/>
    <col min="9" max="9" width="9" style="547"/>
    <col min="10" max="10" width="10.875" customWidth="1"/>
    <col min="11" max="12" width="11.375" style="547" customWidth="1"/>
    <col min="13" max="13" width="10.875" style="547" customWidth="1"/>
    <col min="14" max="15" width="11.25" style="547" customWidth="1"/>
    <col min="16" max="16" width="10.875" customWidth="1"/>
    <col min="17" max="18" width="11.25" customWidth="1"/>
    <col min="19" max="19" width="10.625" customWidth="1"/>
    <col min="20" max="20" width="11.25" customWidth="1"/>
  </cols>
  <sheetData>
    <row r="1" ht="18.75" spans="1:18">
      <c r="A1" s="548" t="s">
        <v>527</v>
      </c>
      <c r="B1" s="548"/>
      <c r="C1" s="548"/>
      <c r="D1" s="548"/>
      <c r="E1" s="548"/>
      <c r="F1" s="548"/>
      <c r="G1" s="548"/>
      <c r="H1" s="548"/>
      <c r="I1" s="560"/>
      <c r="J1" s="548"/>
      <c r="K1" s="561"/>
      <c r="L1" s="561"/>
      <c r="M1" s="561"/>
      <c r="N1" s="561"/>
      <c r="O1" s="561"/>
      <c r="P1" s="561"/>
      <c r="Q1" s="561"/>
      <c r="R1" s="561"/>
    </row>
    <row r="2" spans="1:18">
      <c r="A2" s="549" t="s">
        <v>31</v>
      </c>
      <c r="B2" s="549"/>
      <c r="C2" s="550"/>
      <c r="D2" s="549"/>
      <c r="E2" s="549"/>
      <c r="F2" s="549"/>
      <c r="G2" s="549"/>
      <c r="H2" s="549"/>
      <c r="I2" s="562"/>
      <c r="J2" s="549"/>
      <c r="K2" s="563"/>
      <c r="L2" s="563"/>
      <c r="M2" s="563"/>
      <c r="N2" s="563"/>
      <c r="O2" s="563"/>
      <c r="P2" s="563"/>
      <c r="Q2" s="563"/>
      <c r="R2" s="563"/>
    </row>
    <row r="3" spans="1:18">
      <c r="A3" s="125" t="s">
        <v>32</v>
      </c>
      <c r="B3" s="125" t="s">
        <v>33</v>
      </c>
      <c r="C3" s="125" t="s">
        <v>34</v>
      </c>
      <c r="D3" s="551" t="s">
        <v>3</v>
      </c>
      <c r="E3" s="125" t="s">
        <v>6</v>
      </c>
      <c r="F3" s="125"/>
      <c r="G3" s="125"/>
      <c r="H3" s="125"/>
      <c r="I3" s="564"/>
      <c r="J3" s="125"/>
      <c r="K3" s="121"/>
      <c r="L3" s="121"/>
      <c r="M3" s="121"/>
      <c r="N3" s="121"/>
      <c r="O3" s="121"/>
      <c r="P3" s="121"/>
      <c r="Q3" s="121"/>
      <c r="R3" s="121"/>
    </row>
    <row r="4" spans="1:18">
      <c r="A4" s="125"/>
      <c r="B4" s="125"/>
      <c r="C4" s="125"/>
      <c r="D4" s="552"/>
      <c r="E4" s="553" t="s">
        <v>36</v>
      </c>
      <c r="F4" s="553" t="s">
        <v>37</v>
      </c>
      <c r="G4" s="125" t="s">
        <v>8</v>
      </c>
      <c r="H4" s="125"/>
      <c r="I4" s="564"/>
      <c r="J4" s="125"/>
      <c r="K4" s="121"/>
      <c r="L4" s="121"/>
      <c r="M4" s="121" t="s">
        <v>9</v>
      </c>
      <c r="N4" s="121"/>
      <c r="O4" s="121" t="s">
        <v>10</v>
      </c>
      <c r="P4" s="565"/>
      <c r="Q4" s="121" t="s">
        <v>11</v>
      </c>
      <c r="R4" s="121"/>
    </row>
    <row r="5" spans="1:18">
      <c r="A5" s="125"/>
      <c r="B5" s="125"/>
      <c r="C5" s="125"/>
      <c r="D5" s="554"/>
      <c r="E5" s="555"/>
      <c r="F5" s="555"/>
      <c r="G5" s="125" t="s">
        <v>4</v>
      </c>
      <c r="H5" s="125" t="s">
        <v>5</v>
      </c>
      <c r="I5" s="564" t="s">
        <v>34</v>
      </c>
      <c r="J5" s="125" t="s">
        <v>38</v>
      </c>
      <c r="K5" s="121" t="s">
        <v>4</v>
      </c>
      <c r="L5" s="121" t="s">
        <v>5</v>
      </c>
      <c r="M5" s="121" t="s">
        <v>4</v>
      </c>
      <c r="N5" s="121" t="s">
        <v>5</v>
      </c>
      <c r="O5" s="121" t="s">
        <v>4</v>
      </c>
      <c r="P5" s="121" t="s">
        <v>5</v>
      </c>
      <c r="Q5" s="121" t="s">
        <v>4</v>
      </c>
      <c r="R5" s="49" t="s">
        <v>5</v>
      </c>
    </row>
    <row r="6" spans="1:18">
      <c r="A6" s="125"/>
      <c r="B6" s="551"/>
      <c r="C6" s="125"/>
      <c r="D6" s="556">
        <v>16543.12</v>
      </c>
      <c r="E6" s="113">
        <v>16087.8</v>
      </c>
      <c r="F6" s="113">
        <v>455.32</v>
      </c>
      <c r="G6" s="121">
        <v>7276.72</v>
      </c>
      <c r="H6" s="121">
        <v>9.22</v>
      </c>
      <c r="I6" s="566"/>
      <c r="J6" s="121"/>
      <c r="K6" s="121">
        <v>7276.72</v>
      </c>
      <c r="L6" s="121">
        <v>9.22</v>
      </c>
      <c r="M6" s="470">
        <v>6140</v>
      </c>
      <c r="N6" s="470">
        <v>26.72</v>
      </c>
      <c r="O6" s="470">
        <v>1516.8</v>
      </c>
      <c r="P6" s="470">
        <v>235.88</v>
      </c>
      <c r="Q6" s="470">
        <v>1154.28</v>
      </c>
      <c r="R6" s="30">
        <v>183.5</v>
      </c>
    </row>
    <row r="7" spans="1:18">
      <c r="A7" s="556">
        <v>1</v>
      </c>
      <c r="B7" s="551" t="s">
        <v>528</v>
      </c>
      <c r="C7" s="32" t="s">
        <v>165</v>
      </c>
      <c r="D7" s="30">
        <v>13725.74</v>
      </c>
      <c r="E7" s="30">
        <v>13625.08</v>
      </c>
      <c r="F7" s="30">
        <v>100.66</v>
      </c>
      <c r="G7" s="30">
        <v>7019.89</v>
      </c>
      <c r="H7" s="30">
        <v>0.24</v>
      </c>
      <c r="I7" s="60"/>
      <c r="J7" s="60"/>
      <c r="K7" s="49"/>
      <c r="L7" s="49"/>
      <c r="M7" s="30">
        <v>5951.03</v>
      </c>
      <c r="N7" s="30">
        <v>2.31</v>
      </c>
      <c r="O7" s="30">
        <v>444.16</v>
      </c>
      <c r="P7" s="30">
        <v>98.11</v>
      </c>
      <c r="Q7" s="30">
        <v>210</v>
      </c>
      <c r="R7" s="30">
        <v>0</v>
      </c>
    </row>
    <row r="8" spans="1:18">
      <c r="A8" s="556">
        <v>2</v>
      </c>
      <c r="B8" s="552"/>
      <c r="C8" s="104" t="s">
        <v>81</v>
      </c>
      <c r="D8" s="34"/>
      <c r="E8" s="34"/>
      <c r="F8" s="34"/>
      <c r="G8" s="34"/>
      <c r="H8" s="34"/>
      <c r="I8" s="60" t="s">
        <v>81</v>
      </c>
      <c r="J8" s="72">
        <v>12</v>
      </c>
      <c r="K8" s="49">
        <v>14.5</v>
      </c>
      <c r="L8" s="49">
        <v>0.04</v>
      </c>
      <c r="M8" s="34"/>
      <c r="N8" s="34"/>
      <c r="O8" s="34"/>
      <c r="P8" s="34"/>
      <c r="Q8" s="34"/>
      <c r="R8" s="34"/>
    </row>
    <row r="9" spans="1:18">
      <c r="A9" s="556">
        <v>3</v>
      </c>
      <c r="B9" s="552"/>
      <c r="C9" s="557" t="s">
        <v>63</v>
      </c>
      <c r="D9" s="34"/>
      <c r="E9" s="34"/>
      <c r="F9" s="34"/>
      <c r="G9" s="34"/>
      <c r="H9" s="34"/>
      <c r="I9" s="60" t="s">
        <v>63</v>
      </c>
      <c r="J9" s="72">
        <v>12</v>
      </c>
      <c r="K9" s="49">
        <v>0.35</v>
      </c>
      <c r="L9" s="49"/>
      <c r="M9" s="34"/>
      <c r="N9" s="34"/>
      <c r="O9" s="34"/>
      <c r="P9" s="34"/>
      <c r="Q9" s="34"/>
      <c r="R9" s="34"/>
    </row>
    <row r="10" spans="1:18">
      <c r="A10" s="556">
        <v>4</v>
      </c>
      <c r="B10" s="552"/>
      <c r="C10" s="32" t="s">
        <v>49</v>
      </c>
      <c r="D10" s="34"/>
      <c r="E10" s="34"/>
      <c r="F10" s="34"/>
      <c r="G10" s="34"/>
      <c r="H10" s="34"/>
      <c r="I10" s="32"/>
      <c r="J10" s="60"/>
      <c r="K10" s="49"/>
      <c r="L10" s="49"/>
      <c r="M10" s="34"/>
      <c r="N10" s="34"/>
      <c r="O10" s="34"/>
      <c r="P10" s="34"/>
      <c r="Q10" s="34"/>
      <c r="R10" s="34"/>
    </row>
    <row r="11" spans="1:18">
      <c r="A11" s="556">
        <v>5</v>
      </c>
      <c r="B11" s="552"/>
      <c r="C11" s="32" t="s">
        <v>46</v>
      </c>
      <c r="D11" s="34"/>
      <c r="E11" s="34"/>
      <c r="F11" s="34"/>
      <c r="G11" s="34"/>
      <c r="H11" s="34"/>
      <c r="I11" s="32"/>
      <c r="J11" s="60"/>
      <c r="K11" s="49"/>
      <c r="L11" s="49"/>
      <c r="M11" s="34"/>
      <c r="N11" s="34"/>
      <c r="O11" s="34"/>
      <c r="P11" s="34"/>
      <c r="Q11" s="34"/>
      <c r="R11" s="34"/>
    </row>
    <row r="12" spans="1:18">
      <c r="A12" s="556">
        <v>6</v>
      </c>
      <c r="B12" s="552"/>
      <c r="C12" s="32" t="s">
        <v>45</v>
      </c>
      <c r="D12" s="34"/>
      <c r="E12" s="34"/>
      <c r="F12" s="34"/>
      <c r="G12" s="34"/>
      <c r="H12" s="34"/>
      <c r="I12" s="32" t="s">
        <v>45</v>
      </c>
      <c r="J12" s="60" t="s">
        <v>223</v>
      </c>
      <c r="K12" s="137">
        <v>0.44</v>
      </c>
      <c r="L12" s="49">
        <v>0.2</v>
      </c>
      <c r="M12" s="34"/>
      <c r="N12" s="34"/>
      <c r="O12" s="34"/>
      <c r="P12" s="34"/>
      <c r="Q12" s="34"/>
      <c r="R12" s="34"/>
    </row>
    <row r="13" spans="1:18">
      <c r="A13" s="556">
        <v>7</v>
      </c>
      <c r="B13" s="552"/>
      <c r="C13" s="104" t="s">
        <v>100</v>
      </c>
      <c r="D13" s="34"/>
      <c r="E13" s="34"/>
      <c r="F13" s="34"/>
      <c r="G13" s="34"/>
      <c r="H13" s="34"/>
      <c r="I13" s="60" t="s">
        <v>100</v>
      </c>
      <c r="J13" s="60" t="s">
        <v>497</v>
      </c>
      <c r="K13" s="49">
        <v>7004.6</v>
      </c>
      <c r="L13" s="49"/>
      <c r="M13" s="34"/>
      <c r="N13" s="34"/>
      <c r="O13" s="34"/>
      <c r="P13" s="34"/>
      <c r="Q13" s="34"/>
      <c r="R13" s="34"/>
    </row>
    <row r="14" spans="1:18">
      <c r="A14" s="556">
        <v>8</v>
      </c>
      <c r="B14" s="60" t="s">
        <v>529</v>
      </c>
      <c r="C14" s="42" t="s">
        <v>45</v>
      </c>
      <c r="D14" s="48">
        <v>724.85</v>
      </c>
      <c r="E14" s="48">
        <v>554.85</v>
      </c>
      <c r="F14" s="48">
        <v>170</v>
      </c>
      <c r="G14" s="48">
        <v>0.11</v>
      </c>
      <c r="H14" s="49">
        <v>0</v>
      </c>
      <c r="I14" s="32"/>
      <c r="J14" s="143"/>
      <c r="K14" s="49"/>
      <c r="L14" s="48"/>
      <c r="M14" s="49">
        <v>4.23</v>
      </c>
      <c r="N14" s="49">
        <v>0</v>
      </c>
      <c r="O14" s="49">
        <v>283.51</v>
      </c>
      <c r="P14" s="49">
        <v>50</v>
      </c>
      <c r="Q14" s="48">
        <v>267</v>
      </c>
      <c r="R14" s="49">
        <v>120</v>
      </c>
    </row>
    <row r="15" spans="1:18">
      <c r="A15" s="556">
        <v>9</v>
      </c>
      <c r="B15" s="60"/>
      <c r="C15" s="42" t="s">
        <v>530</v>
      </c>
      <c r="D15" s="48"/>
      <c r="E15" s="48"/>
      <c r="F15" s="48"/>
      <c r="G15" s="48"/>
      <c r="H15" s="49"/>
      <c r="I15" s="32"/>
      <c r="J15" s="32"/>
      <c r="K15" s="49"/>
      <c r="L15" s="49"/>
      <c r="M15" s="49"/>
      <c r="N15" s="49"/>
      <c r="O15" s="49"/>
      <c r="P15" s="49"/>
      <c r="Q15" s="48"/>
      <c r="R15" s="49"/>
    </row>
    <row r="16" spans="1:18">
      <c r="A16" s="556">
        <v>10</v>
      </c>
      <c r="B16" s="60"/>
      <c r="C16" s="32" t="s">
        <v>84</v>
      </c>
      <c r="D16" s="48"/>
      <c r="E16" s="48"/>
      <c r="F16" s="48"/>
      <c r="G16" s="48"/>
      <c r="H16" s="49"/>
      <c r="I16" s="32"/>
      <c r="J16" s="41"/>
      <c r="K16" s="48"/>
      <c r="L16" s="49"/>
      <c r="M16" s="49"/>
      <c r="N16" s="49"/>
      <c r="O16" s="49"/>
      <c r="P16" s="49"/>
      <c r="Q16" s="48"/>
      <c r="R16" s="49"/>
    </row>
    <row r="17" spans="1:18">
      <c r="A17" s="556">
        <v>11</v>
      </c>
      <c r="B17" s="60"/>
      <c r="C17" s="32" t="s">
        <v>57</v>
      </c>
      <c r="D17" s="48"/>
      <c r="E17" s="48"/>
      <c r="F17" s="48"/>
      <c r="G17" s="48"/>
      <c r="H17" s="49"/>
      <c r="I17" s="32" t="s">
        <v>57</v>
      </c>
      <c r="J17" s="72">
        <v>2</v>
      </c>
      <c r="K17" s="32">
        <v>0.01</v>
      </c>
      <c r="L17" s="48"/>
      <c r="M17" s="49"/>
      <c r="N17" s="49"/>
      <c r="O17" s="49"/>
      <c r="P17" s="49"/>
      <c r="Q17" s="48"/>
      <c r="R17" s="49"/>
    </row>
    <row r="18" spans="1:18">
      <c r="A18" s="556">
        <v>12</v>
      </c>
      <c r="B18" s="60"/>
      <c r="C18" s="32" t="s">
        <v>531</v>
      </c>
      <c r="D18" s="48"/>
      <c r="E18" s="48"/>
      <c r="F18" s="48"/>
      <c r="G18" s="48"/>
      <c r="H18" s="49"/>
      <c r="I18" s="32"/>
      <c r="J18" s="32"/>
      <c r="K18" s="49"/>
      <c r="L18" s="49"/>
      <c r="M18" s="49"/>
      <c r="N18" s="49"/>
      <c r="O18" s="49"/>
      <c r="P18" s="49"/>
      <c r="Q18" s="48"/>
      <c r="R18" s="49"/>
    </row>
    <row r="19" spans="1:18">
      <c r="A19" s="556">
        <v>13</v>
      </c>
      <c r="B19" s="60"/>
      <c r="C19" s="438" t="s">
        <v>532</v>
      </c>
      <c r="D19" s="48"/>
      <c r="E19" s="48"/>
      <c r="F19" s="48"/>
      <c r="G19" s="48"/>
      <c r="H19" s="49"/>
      <c r="I19" s="438" t="s">
        <v>532</v>
      </c>
      <c r="J19" s="447" t="s">
        <v>533</v>
      </c>
      <c r="K19" s="567">
        <v>0.1</v>
      </c>
      <c r="L19" s="567"/>
      <c r="M19" s="49"/>
      <c r="N19" s="49"/>
      <c r="O19" s="49"/>
      <c r="P19" s="49"/>
      <c r="Q19" s="48"/>
      <c r="R19" s="49"/>
    </row>
    <row r="20" spans="1:18">
      <c r="A20" s="556">
        <v>14</v>
      </c>
      <c r="B20" s="60"/>
      <c r="C20" s="438" t="s">
        <v>143</v>
      </c>
      <c r="D20" s="48"/>
      <c r="E20" s="48"/>
      <c r="F20" s="48"/>
      <c r="G20" s="48"/>
      <c r="H20" s="49"/>
      <c r="I20" s="438"/>
      <c r="J20" s="434"/>
      <c r="K20" s="567"/>
      <c r="L20" s="567"/>
      <c r="M20" s="49"/>
      <c r="N20" s="49"/>
      <c r="O20" s="49"/>
      <c r="P20" s="49"/>
      <c r="Q20" s="48"/>
      <c r="R20" s="49"/>
    </row>
    <row r="21" spans="1:18">
      <c r="A21" s="556">
        <v>15</v>
      </c>
      <c r="B21" s="60"/>
      <c r="C21" s="248" t="s">
        <v>93</v>
      </c>
      <c r="D21" s="48"/>
      <c r="E21" s="48"/>
      <c r="F21" s="48"/>
      <c r="G21" s="48"/>
      <c r="H21" s="49"/>
      <c r="I21" s="438"/>
      <c r="J21" s="447"/>
      <c r="K21" s="168"/>
      <c r="L21" s="168"/>
      <c r="M21" s="49"/>
      <c r="N21" s="49"/>
      <c r="O21" s="49"/>
      <c r="P21" s="49"/>
      <c r="Q21" s="48"/>
      <c r="R21" s="49"/>
    </row>
    <row r="22" spans="1:18">
      <c r="A22" s="556">
        <v>16</v>
      </c>
      <c r="B22" s="60"/>
      <c r="C22" s="137" t="s">
        <v>44</v>
      </c>
      <c r="D22" s="48"/>
      <c r="E22" s="48"/>
      <c r="F22" s="48"/>
      <c r="G22" s="48"/>
      <c r="H22" s="49"/>
      <c r="I22" s="438"/>
      <c r="J22" s="447"/>
      <c r="K22" s="168"/>
      <c r="L22" s="168"/>
      <c r="M22" s="49"/>
      <c r="N22" s="49"/>
      <c r="O22" s="49"/>
      <c r="P22" s="49"/>
      <c r="Q22" s="48"/>
      <c r="R22" s="49"/>
    </row>
    <row r="23" spans="1:18">
      <c r="A23" s="556">
        <v>17</v>
      </c>
      <c r="B23" s="558" t="s">
        <v>534</v>
      </c>
      <c r="C23" s="72" t="s">
        <v>535</v>
      </c>
      <c r="D23" s="34">
        <v>1549.48</v>
      </c>
      <c r="E23" s="34">
        <v>1384.12</v>
      </c>
      <c r="F23" s="34">
        <v>165.36</v>
      </c>
      <c r="G23" s="34">
        <v>49.82</v>
      </c>
      <c r="H23" s="34">
        <v>1.05</v>
      </c>
      <c r="I23" s="438" t="s">
        <v>535</v>
      </c>
      <c r="J23" s="203" t="s">
        <v>513</v>
      </c>
      <c r="K23" s="205">
        <v>1.06</v>
      </c>
      <c r="L23" s="568"/>
      <c r="M23" s="34">
        <v>110.52</v>
      </c>
      <c r="N23" s="34">
        <v>21.31</v>
      </c>
      <c r="O23" s="34">
        <v>649.08</v>
      </c>
      <c r="P23" s="34">
        <v>82</v>
      </c>
      <c r="Q23" s="33">
        <v>574.7</v>
      </c>
      <c r="R23" s="34">
        <v>61</v>
      </c>
    </row>
    <row r="24" spans="1:18">
      <c r="A24" s="556">
        <v>18</v>
      </c>
      <c r="B24" s="558"/>
      <c r="C24" s="72" t="s">
        <v>45</v>
      </c>
      <c r="D24" s="34"/>
      <c r="E24" s="34"/>
      <c r="F24" s="34"/>
      <c r="G24" s="34"/>
      <c r="H24" s="34"/>
      <c r="I24" s="32"/>
      <c r="J24" s="72"/>
      <c r="K24" s="48"/>
      <c r="L24" s="48"/>
      <c r="M24" s="34"/>
      <c r="N24" s="34"/>
      <c r="O24" s="34"/>
      <c r="P24" s="34"/>
      <c r="Q24" s="33"/>
      <c r="R24" s="34"/>
    </row>
    <row r="25" spans="1:18">
      <c r="A25" s="556">
        <v>19</v>
      </c>
      <c r="B25" s="558"/>
      <c r="C25" s="32" t="s">
        <v>49</v>
      </c>
      <c r="D25" s="34"/>
      <c r="E25" s="34"/>
      <c r="F25" s="34"/>
      <c r="G25" s="34"/>
      <c r="H25" s="34"/>
      <c r="I25" s="32" t="s">
        <v>49</v>
      </c>
      <c r="J25" s="32" t="s">
        <v>171</v>
      </c>
      <c r="K25" s="48">
        <v>0.1</v>
      </c>
      <c r="L25" s="137">
        <v>0.05</v>
      </c>
      <c r="M25" s="34"/>
      <c r="N25" s="34"/>
      <c r="O25" s="34"/>
      <c r="P25" s="34"/>
      <c r="Q25" s="33"/>
      <c r="R25" s="34"/>
    </row>
    <row r="26" spans="1:18">
      <c r="A26" s="556">
        <v>20</v>
      </c>
      <c r="B26" s="558"/>
      <c r="C26" s="559" t="s">
        <v>536</v>
      </c>
      <c r="D26" s="34"/>
      <c r="E26" s="34"/>
      <c r="F26" s="34"/>
      <c r="G26" s="34"/>
      <c r="H26" s="34"/>
      <c r="I26" s="32"/>
      <c r="J26" s="32"/>
      <c r="K26" s="48"/>
      <c r="L26" s="137"/>
      <c r="M26" s="34"/>
      <c r="N26" s="34"/>
      <c r="O26" s="34"/>
      <c r="P26" s="34"/>
      <c r="Q26" s="33"/>
      <c r="R26" s="34"/>
    </row>
    <row r="27" spans="1:18">
      <c r="A27" s="556">
        <v>21</v>
      </c>
      <c r="B27" s="558"/>
      <c r="C27" s="32" t="s">
        <v>50</v>
      </c>
      <c r="D27" s="34"/>
      <c r="E27" s="34"/>
      <c r="F27" s="34"/>
      <c r="G27" s="34"/>
      <c r="H27" s="34"/>
      <c r="I27" s="32" t="s">
        <v>50</v>
      </c>
      <c r="J27" s="203" t="s">
        <v>85</v>
      </c>
      <c r="K27" s="48">
        <v>2.23</v>
      </c>
      <c r="L27" s="137">
        <v>1</v>
      </c>
      <c r="M27" s="34"/>
      <c r="N27" s="34"/>
      <c r="O27" s="34"/>
      <c r="P27" s="34"/>
      <c r="Q27" s="33"/>
      <c r="R27" s="34"/>
    </row>
    <row r="28" spans="1:18">
      <c r="A28" s="556">
        <v>22</v>
      </c>
      <c r="B28" s="558"/>
      <c r="C28" s="32" t="s">
        <v>218</v>
      </c>
      <c r="D28" s="34"/>
      <c r="E28" s="34"/>
      <c r="F28" s="34"/>
      <c r="G28" s="34"/>
      <c r="H28" s="34"/>
      <c r="I28" s="32"/>
      <c r="J28" s="32"/>
      <c r="K28" s="48"/>
      <c r="L28" s="137"/>
      <c r="M28" s="34"/>
      <c r="N28" s="34"/>
      <c r="O28" s="34"/>
      <c r="P28" s="34"/>
      <c r="Q28" s="33"/>
      <c r="R28" s="34"/>
    </row>
    <row r="29" spans="1:18">
      <c r="A29" s="556">
        <v>23</v>
      </c>
      <c r="B29" s="558"/>
      <c r="C29" s="44" t="s">
        <v>537</v>
      </c>
      <c r="D29" s="34"/>
      <c r="E29" s="34"/>
      <c r="F29" s="34"/>
      <c r="G29" s="34"/>
      <c r="H29" s="34"/>
      <c r="I29" s="42"/>
      <c r="J29" s="42"/>
      <c r="K29" s="29"/>
      <c r="L29" s="569"/>
      <c r="M29" s="34"/>
      <c r="N29" s="34"/>
      <c r="O29" s="34"/>
      <c r="P29" s="34"/>
      <c r="Q29" s="33"/>
      <c r="R29" s="34"/>
    </row>
    <row r="30" spans="1:18">
      <c r="A30" s="556">
        <v>24</v>
      </c>
      <c r="B30" s="558"/>
      <c r="C30" s="32" t="s">
        <v>51</v>
      </c>
      <c r="D30" s="34"/>
      <c r="E30" s="34"/>
      <c r="F30" s="34"/>
      <c r="G30" s="34"/>
      <c r="H30" s="34"/>
      <c r="I30" s="32" t="s">
        <v>51</v>
      </c>
      <c r="J30" s="72">
        <v>10</v>
      </c>
      <c r="K30" s="48">
        <v>0.1</v>
      </c>
      <c r="L30" s="48"/>
      <c r="M30" s="34"/>
      <c r="N30" s="34"/>
      <c r="O30" s="34"/>
      <c r="P30" s="34"/>
      <c r="Q30" s="33"/>
      <c r="R30" s="34"/>
    </row>
    <row r="31" spans="1:18">
      <c r="A31" s="556">
        <v>25</v>
      </c>
      <c r="B31" s="558"/>
      <c r="C31" s="32" t="s">
        <v>168</v>
      </c>
      <c r="D31" s="34"/>
      <c r="E31" s="34"/>
      <c r="F31" s="34"/>
      <c r="G31" s="34"/>
      <c r="H31" s="34"/>
      <c r="I31" s="32"/>
      <c r="J31" s="72"/>
      <c r="K31" s="48"/>
      <c r="L31" s="48"/>
      <c r="M31" s="34"/>
      <c r="N31" s="34"/>
      <c r="O31" s="34"/>
      <c r="P31" s="34"/>
      <c r="Q31" s="33"/>
      <c r="R31" s="34"/>
    </row>
    <row r="32" spans="1:18">
      <c r="A32" s="556">
        <v>26</v>
      </c>
      <c r="B32" s="558"/>
      <c r="C32" s="32" t="s">
        <v>72</v>
      </c>
      <c r="D32" s="34"/>
      <c r="E32" s="34"/>
      <c r="F32" s="34"/>
      <c r="G32" s="34"/>
      <c r="H32" s="34"/>
      <c r="I32" s="32"/>
      <c r="J32" s="72"/>
      <c r="K32" s="48"/>
      <c r="L32" s="48"/>
      <c r="M32" s="34"/>
      <c r="N32" s="34"/>
      <c r="O32" s="34"/>
      <c r="P32" s="34"/>
      <c r="Q32" s="33"/>
      <c r="R32" s="34"/>
    </row>
    <row r="33" spans="1:18">
      <c r="A33" s="556">
        <v>27</v>
      </c>
      <c r="B33" s="558"/>
      <c r="C33" s="32" t="s">
        <v>41</v>
      </c>
      <c r="D33" s="34"/>
      <c r="E33" s="34"/>
      <c r="F33" s="34"/>
      <c r="G33" s="34"/>
      <c r="H33" s="34"/>
      <c r="I33" s="32"/>
      <c r="J33" s="570"/>
      <c r="K33" s="48"/>
      <c r="L33" s="49"/>
      <c r="M33" s="34"/>
      <c r="N33" s="34"/>
      <c r="O33" s="34"/>
      <c r="P33" s="34"/>
      <c r="Q33" s="33"/>
      <c r="R33" s="34"/>
    </row>
    <row r="34" spans="1:18">
      <c r="A34" s="556">
        <v>28</v>
      </c>
      <c r="B34" s="558"/>
      <c r="C34" s="32" t="s">
        <v>54</v>
      </c>
      <c r="D34" s="34"/>
      <c r="E34" s="34"/>
      <c r="F34" s="34"/>
      <c r="G34" s="34"/>
      <c r="H34" s="34"/>
      <c r="I34" s="32" t="s">
        <v>54</v>
      </c>
      <c r="J34" s="72" t="s">
        <v>538</v>
      </c>
      <c r="K34" s="49">
        <v>2.06</v>
      </c>
      <c r="L34" s="49"/>
      <c r="M34" s="34"/>
      <c r="N34" s="34"/>
      <c r="O34" s="34"/>
      <c r="P34" s="34"/>
      <c r="Q34" s="33"/>
      <c r="R34" s="34"/>
    </row>
    <row r="35" spans="1:18">
      <c r="A35" s="556">
        <v>29</v>
      </c>
      <c r="B35" s="558"/>
      <c r="C35" s="32" t="s">
        <v>539</v>
      </c>
      <c r="D35" s="34"/>
      <c r="E35" s="34"/>
      <c r="F35" s="34"/>
      <c r="G35" s="34"/>
      <c r="H35" s="34"/>
      <c r="I35" s="32" t="s">
        <v>539</v>
      </c>
      <c r="J35" s="72"/>
      <c r="K35" s="48"/>
      <c r="L35" s="49"/>
      <c r="M35" s="34"/>
      <c r="N35" s="34"/>
      <c r="O35" s="34"/>
      <c r="P35" s="34"/>
      <c r="Q35" s="33"/>
      <c r="R35" s="34"/>
    </row>
    <row r="36" spans="1:18">
      <c r="A36" s="556">
        <v>30</v>
      </c>
      <c r="B36" s="558"/>
      <c r="C36" s="32" t="s">
        <v>540</v>
      </c>
      <c r="D36" s="34"/>
      <c r="E36" s="34"/>
      <c r="F36" s="34"/>
      <c r="G36" s="34"/>
      <c r="H36" s="34"/>
      <c r="I36" s="32" t="s">
        <v>540</v>
      </c>
      <c r="J36" s="72" t="s">
        <v>541</v>
      </c>
      <c r="K36" s="49">
        <v>0.027</v>
      </c>
      <c r="L36" s="49"/>
      <c r="M36" s="34"/>
      <c r="N36" s="34"/>
      <c r="O36" s="34"/>
      <c r="P36" s="34"/>
      <c r="Q36" s="33"/>
      <c r="R36" s="34"/>
    </row>
    <row r="37" spans="1:18">
      <c r="A37" s="556">
        <v>31</v>
      </c>
      <c r="B37" s="558"/>
      <c r="C37" s="32" t="s">
        <v>44</v>
      </c>
      <c r="D37" s="34"/>
      <c r="E37" s="34"/>
      <c r="F37" s="34"/>
      <c r="G37" s="34"/>
      <c r="H37" s="34"/>
      <c r="I37" s="32" t="s">
        <v>44</v>
      </c>
      <c r="J37" s="72" t="s">
        <v>541</v>
      </c>
      <c r="K37" s="49">
        <v>10.24</v>
      </c>
      <c r="L37" s="48"/>
      <c r="M37" s="34"/>
      <c r="N37" s="34"/>
      <c r="O37" s="34"/>
      <c r="P37" s="34"/>
      <c r="Q37" s="33"/>
      <c r="R37" s="34"/>
    </row>
    <row r="38" spans="1:18">
      <c r="A38" s="556">
        <v>32</v>
      </c>
      <c r="B38" s="558"/>
      <c r="C38" s="32" t="s">
        <v>47</v>
      </c>
      <c r="D38" s="34"/>
      <c r="E38" s="34"/>
      <c r="F38" s="34"/>
      <c r="G38" s="34"/>
      <c r="H38" s="34"/>
      <c r="I38" s="32" t="s">
        <v>47</v>
      </c>
      <c r="J38" s="72" t="s">
        <v>171</v>
      </c>
      <c r="K38" s="49">
        <v>7.387</v>
      </c>
      <c r="L38" s="48"/>
      <c r="M38" s="34"/>
      <c r="N38" s="34"/>
      <c r="O38" s="34"/>
      <c r="P38" s="34"/>
      <c r="Q38" s="33"/>
      <c r="R38" s="34"/>
    </row>
    <row r="39" spans="1:18">
      <c r="A39" s="556">
        <v>33</v>
      </c>
      <c r="B39" s="558"/>
      <c r="C39" s="32" t="s">
        <v>63</v>
      </c>
      <c r="D39" s="34"/>
      <c r="E39" s="34"/>
      <c r="F39" s="34"/>
      <c r="G39" s="34"/>
      <c r="H39" s="34"/>
      <c r="I39" s="32" t="s">
        <v>63</v>
      </c>
      <c r="J39" s="72" t="s">
        <v>542</v>
      </c>
      <c r="K39" s="49">
        <v>8.3</v>
      </c>
      <c r="L39" s="48"/>
      <c r="M39" s="34"/>
      <c r="N39" s="34"/>
      <c r="O39" s="34"/>
      <c r="P39" s="34"/>
      <c r="Q39" s="33"/>
      <c r="R39" s="34"/>
    </row>
    <row r="40" spans="1:18">
      <c r="A40" s="556">
        <v>34</v>
      </c>
      <c r="B40" s="558"/>
      <c r="C40" s="32" t="s">
        <v>58</v>
      </c>
      <c r="D40" s="34"/>
      <c r="E40" s="34"/>
      <c r="F40" s="34"/>
      <c r="G40" s="34"/>
      <c r="H40" s="34"/>
      <c r="I40" s="32" t="s">
        <v>58</v>
      </c>
      <c r="J40" s="72">
        <v>2</v>
      </c>
      <c r="K40" s="49">
        <v>0.02</v>
      </c>
      <c r="L40" s="48"/>
      <c r="M40" s="34"/>
      <c r="N40" s="34"/>
      <c r="O40" s="34"/>
      <c r="P40" s="34"/>
      <c r="Q40" s="33"/>
      <c r="R40" s="34"/>
    </row>
    <row r="41" spans="1:18">
      <c r="A41" s="556">
        <v>35</v>
      </c>
      <c r="B41" s="558"/>
      <c r="C41" s="32" t="s">
        <v>532</v>
      </c>
      <c r="D41" s="34"/>
      <c r="E41" s="34"/>
      <c r="F41" s="34"/>
      <c r="G41" s="34"/>
      <c r="H41" s="34"/>
      <c r="I41" s="32"/>
      <c r="J41" s="72"/>
      <c r="K41" s="48"/>
      <c r="L41" s="48"/>
      <c r="M41" s="34"/>
      <c r="N41" s="34"/>
      <c r="O41" s="34"/>
      <c r="P41" s="34"/>
      <c r="Q41" s="33"/>
      <c r="R41" s="34"/>
    </row>
    <row r="42" spans="1:18">
      <c r="A42" s="556">
        <v>36</v>
      </c>
      <c r="B42" s="558"/>
      <c r="C42" s="32" t="s">
        <v>118</v>
      </c>
      <c r="D42" s="34"/>
      <c r="E42" s="34"/>
      <c r="F42" s="34"/>
      <c r="G42" s="34"/>
      <c r="H42" s="34"/>
      <c r="I42" s="32"/>
      <c r="J42" s="72"/>
      <c r="K42" s="48"/>
      <c r="L42" s="48"/>
      <c r="M42" s="34"/>
      <c r="N42" s="34"/>
      <c r="O42" s="34"/>
      <c r="P42" s="34"/>
      <c r="Q42" s="33"/>
      <c r="R42" s="34"/>
    </row>
    <row r="43" spans="1:18">
      <c r="A43" s="556">
        <v>37</v>
      </c>
      <c r="B43" s="558"/>
      <c r="C43" s="32" t="s">
        <v>56</v>
      </c>
      <c r="D43" s="34"/>
      <c r="E43" s="34"/>
      <c r="F43" s="34"/>
      <c r="G43" s="34"/>
      <c r="H43" s="34"/>
      <c r="I43" s="32" t="s">
        <v>56</v>
      </c>
      <c r="J43" s="60" t="s">
        <v>543</v>
      </c>
      <c r="K43" s="49">
        <v>0.11</v>
      </c>
      <c r="L43" s="48"/>
      <c r="M43" s="34"/>
      <c r="N43" s="34"/>
      <c r="O43" s="34"/>
      <c r="P43" s="34"/>
      <c r="Q43" s="33"/>
      <c r="R43" s="34"/>
    </row>
    <row r="44" spans="1:18">
      <c r="A44" s="556">
        <v>38</v>
      </c>
      <c r="B44" s="558"/>
      <c r="C44" s="32" t="s">
        <v>144</v>
      </c>
      <c r="D44" s="34"/>
      <c r="E44" s="34"/>
      <c r="F44" s="34"/>
      <c r="G44" s="34"/>
      <c r="H44" s="34"/>
      <c r="I44" s="32"/>
      <c r="J44" s="72"/>
      <c r="K44" s="48"/>
      <c r="L44" s="48"/>
      <c r="M44" s="34"/>
      <c r="N44" s="34"/>
      <c r="O44" s="34"/>
      <c r="P44" s="34"/>
      <c r="Q44" s="33"/>
      <c r="R44" s="34"/>
    </row>
    <row r="45" spans="1:18">
      <c r="A45" s="556">
        <v>39</v>
      </c>
      <c r="B45" s="558"/>
      <c r="C45" s="32" t="s">
        <v>544</v>
      </c>
      <c r="D45" s="34"/>
      <c r="E45" s="34"/>
      <c r="F45" s="34"/>
      <c r="G45" s="34"/>
      <c r="H45" s="34"/>
      <c r="I45" s="32"/>
      <c r="J45" s="72"/>
      <c r="K45" s="48"/>
      <c r="L45" s="48"/>
      <c r="M45" s="34"/>
      <c r="N45" s="34"/>
      <c r="O45" s="34"/>
      <c r="P45" s="34"/>
      <c r="Q45" s="33"/>
      <c r="R45" s="34"/>
    </row>
    <row r="46" spans="1:18">
      <c r="A46" s="556">
        <v>40</v>
      </c>
      <c r="B46" s="558"/>
      <c r="C46" s="32" t="s">
        <v>545</v>
      </c>
      <c r="D46" s="34"/>
      <c r="E46" s="34"/>
      <c r="F46" s="34"/>
      <c r="G46" s="34"/>
      <c r="H46" s="34"/>
      <c r="I46" s="32"/>
      <c r="J46" s="72"/>
      <c r="K46" s="48"/>
      <c r="L46" s="48"/>
      <c r="M46" s="34"/>
      <c r="N46" s="34"/>
      <c r="O46" s="34"/>
      <c r="P46" s="34"/>
      <c r="Q46" s="33"/>
      <c r="R46" s="34"/>
    </row>
    <row r="47" spans="1:18">
      <c r="A47" s="556">
        <v>41</v>
      </c>
      <c r="B47" s="558"/>
      <c r="C47" s="32" t="s">
        <v>402</v>
      </c>
      <c r="D47" s="34"/>
      <c r="E47" s="34"/>
      <c r="F47" s="34"/>
      <c r="G47" s="34"/>
      <c r="H47" s="34"/>
      <c r="I47" s="32"/>
      <c r="J47" s="72"/>
      <c r="K47" s="48"/>
      <c r="L47" s="48"/>
      <c r="M47" s="34"/>
      <c r="N47" s="34"/>
      <c r="O47" s="34"/>
      <c r="P47" s="34"/>
      <c r="Q47" s="33"/>
      <c r="R47" s="34"/>
    </row>
    <row r="48" spans="1:18">
      <c r="A48" s="556">
        <v>42</v>
      </c>
      <c r="B48" s="558"/>
      <c r="C48" s="32" t="s">
        <v>546</v>
      </c>
      <c r="D48" s="34"/>
      <c r="E48" s="34"/>
      <c r="F48" s="34"/>
      <c r="G48" s="34"/>
      <c r="H48" s="34"/>
      <c r="I48" s="32"/>
      <c r="J48" s="72"/>
      <c r="K48" s="48"/>
      <c r="L48" s="48"/>
      <c r="M48" s="34"/>
      <c r="N48" s="34"/>
      <c r="O48" s="34"/>
      <c r="P48" s="34"/>
      <c r="Q48" s="33"/>
      <c r="R48" s="34"/>
    </row>
    <row r="49" spans="1:18">
      <c r="A49" s="556">
        <v>43</v>
      </c>
      <c r="B49" s="558"/>
      <c r="C49" s="32" t="s">
        <v>547</v>
      </c>
      <c r="D49" s="34"/>
      <c r="E49" s="34"/>
      <c r="F49" s="34"/>
      <c r="G49" s="34"/>
      <c r="H49" s="34"/>
      <c r="I49" s="32"/>
      <c r="J49" s="72"/>
      <c r="K49" s="48"/>
      <c r="L49" s="48"/>
      <c r="M49" s="34"/>
      <c r="N49" s="34"/>
      <c r="O49" s="34"/>
      <c r="P49" s="34"/>
      <c r="Q49" s="33"/>
      <c r="R49" s="34"/>
    </row>
    <row r="50" spans="1:18">
      <c r="A50" s="556">
        <v>44</v>
      </c>
      <c r="B50" s="558"/>
      <c r="C50" s="32" t="s">
        <v>548</v>
      </c>
      <c r="D50" s="34"/>
      <c r="E50" s="34"/>
      <c r="F50" s="34"/>
      <c r="G50" s="34"/>
      <c r="H50" s="34"/>
      <c r="I50" s="32"/>
      <c r="J50" s="72"/>
      <c r="K50" s="48"/>
      <c r="L50" s="48"/>
      <c r="M50" s="34"/>
      <c r="N50" s="34"/>
      <c r="O50" s="34"/>
      <c r="P50" s="34"/>
      <c r="Q50" s="33"/>
      <c r="R50" s="34"/>
    </row>
    <row r="51" spans="1:18">
      <c r="A51" s="556">
        <v>45</v>
      </c>
      <c r="B51" s="558"/>
      <c r="C51" s="32" t="s">
        <v>549</v>
      </c>
      <c r="D51" s="34"/>
      <c r="E51" s="34"/>
      <c r="F51" s="34"/>
      <c r="G51" s="34"/>
      <c r="H51" s="34"/>
      <c r="I51" s="32"/>
      <c r="J51" s="72"/>
      <c r="K51" s="48"/>
      <c r="L51" s="48"/>
      <c r="M51" s="34"/>
      <c r="N51" s="34"/>
      <c r="O51" s="34"/>
      <c r="P51" s="34"/>
      <c r="Q51" s="33"/>
      <c r="R51" s="34"/>
    </row>
    <row r="52" spans="1:18">
      <c r="A52" s="556">
        <v>46</v>
      </c>
      <c r="B52" s="558"/>
      <c r="C52" s="32" t="s">
        <v>550</v>
      </c>
      <c r="D52" s="34"/>
      <c r="E52" s="34"/>
      <c r="F52" s="34"/>
      <c r="G52" s="34"/>
      <c r="H52" s="34"/>
      <c r="I52" s="32"/>
      <c r="J52" s="72"/>
      <c r="K52" s="48"/>
      <c r="L52" s="48"/>
      <c r="M52" s="34"/>
      <c r="N52" s="34"/>
      <c r="O52" s="34"/>
      <c r="P52" s="34"/>
      <c r="Q52" s="33"/>
      <c r="R52" s="34"/>
    </row>
    <row r="53" spans="1:18">
      <c r="A53" s="556">
        <v>47</v>
      </c>
      <c r="B53" s="558"/>
      <c r="C53" s="32" t="s">
        <v>551</v>
      </c>
      <c r="D53" s="34"/>
      <c r="E53" s="34"/>
      <c r="F53" s="34"/>
      <c r="G53" s="34"/>
      <c r="H53" s="34"/>
      <c r="I53" s="32"/>
      <c r="J53" s="72"/>
      <c r="K53" s="48"/>
      <c r="L53" s="48"/>
      <c r="M53" s="34"/>
      <c r="N53" s="34"/>
      <c r="O53" s="34"/>
      <c r="P53" s="34"/>
      <c r="Q53" s="33"/>
      <c r="R53" s="34"/>
    </row>
    <row r="54" spans="1:18">
      <c r="A54" s="556">
        <v>48</v>
      </c>
      <c r="B54" s="558"/>
      <c r="C54" s="32" t="s">
        <v>552</v>
      </c>
      <c r="D54" s="34"/>
      <c r="E54" s="34"/>
      <c r="F54" s="34"/>
      <c r="G54" s="34"/>
      <c r="H54" s="34"/>
      <c r="I54" s="32"/>
      <c r="J54" s="72"/>
      <c r="K54" s="48"/>
      <c r="L54" s="48"/>
      <c r="M54" s="34"/>
      <c r="N54" s="34"/>
      <c r="O54" s="34"/>
      <c r="P54" s="34"/>
      <c r="Q54" s="33"/>
      <c r="R54" s="34"/>
    </row>
    <row r="55" spans="1:18">
      <c r="A55" s="556">
        <v>49</v>
      </c>
      <c r="B55" s="558"/>
      <c r="C55" s="32" t="s">
        <v>553</v>
      </c>
      <c r="D55" s="34"/>
      <c r="E55" s="34"/>
      <c r="F55" s="34"/>
      <c r="G55" s="34"/>
      <c r="H55" s="34"/>
      <c r="I55" s="32"/>
      <c r="J55" s="72"/>
      <c r="K55" s="48"/>
      <c r="L55" s="48"/>
      <c r="M55" s="34"/>
      <c r="N55" s="34"/>
      <c r="O55" s="34"/>
      <c r="P55" s="34"/>
      <c r="Q55" s="33"/>
      <c r="R55" s="34"/>
    </row>
    <row r="56" spans="1:18">
      <c r="A56" s="556">
        <v>50</v>
      </c>
      <c r="B56" s="558"/>
      <c r="C56" s="438" t="s">
        <v>46</v>
      </c>
      <c r="D56" s="34"/>
      <c r="E56" s="34"/>
      <c r="F56" s="34"/>
      <c r="G56" s="34"/>
      <c r="H56" s="34"/>
      <c r="I56" s="438" t="s">
        <v>46</v>
      </c>
      <c r="J56" s="280" t="s">
        <v>418</v>
      </c>
      <c r="K56" s="205">
        <v>0.41</v>
      </c>
      <c r="L56" s="568"/>
      <c r="M56" s="34"/>
      <c r="N56" s="34"/>
      <c r="O56" s="34"/>
      <c r="P56" s="34"/>
      <c r="Q56" s="33"/>
      <c r="R56" s="34"/>
    </row>
    <row r="57" spans="1:18">
      <c r="A57" s="556">
        <v>51</v>
      </c>
      <c r="B57" s="558"/>
      <c r="C57" s="438" t="s">
        <v>81</v>
      </c>
      <c r="D57" s="34"/>
      <c r="E57" s="34"/>
      <c r="F57" s="34"/>
      <c r="G57" s="34"/>
      <c r="H57" s="34"/>
      <c r="I57" s="438" t="s">
        <v>81</v>
      </c>
      <c r="J57" s="203" t="s">
        <v>332</v>
      </c>
      <c r="K57" s="205">
        <v>6.21</v>
      </c>
      <c r="L57" s="568"/>
      <c r="M57" s="34"/>
      <c r="N57" s="34"/>
      <c r="O57" s="34"/>
      <c r="P57" s="34"/>
      <c r="Q57" s="33"/>
      <c r="R57" s="34"/>
    </row>
    <row r="58" spans="1:18">
      <c r="A58" s="556">
        <v>52</v>
      </c>
      <c r="B58" s="558"/>
      <c r="C58" s="438" t="s">
        <v>214</v>
      </c>
      <c r="D58" s="34"/>
      <c r="E58" s="34"/>
      <c r="F58" s="34"/>
      <c r="G58" s="34"/>
      <c r="H58" s="34"/>
      <c r="I58" s="438"/>
      <c r="J58" s="203"/>
      <c r="K58" s="205"/>
      <c r="L58" s="568"/>
      <c r="M58" s="34"/>
      <c r="N58" s="34"/>
      <c r="O58" s="34"/>
      <c r="P58" s="34"/>
      <c r="Q58" s="33"/>
      <c r="R58" s="34"/>
    </row>
    <row r="59" spans="1:18">
      <c r="A59" s="556">
        <v>53</v>
      </c>
      <c r="B59" s="558"/>
      <c r="C59" s="438" t="s">
        <v>193</v>
      </c>
      <c r="D59" s="34"/>
      <c r="E59" s="34"/>
      <c r="F59" s="34"/>
      <c r="G59" s="34"/>
      <c r="H59" s="34"/>
      <c r="I59" s="438"/>
      <c r="J59" s="203"/>
      <c r="K59" s="205"/>
      <c r="L59" s="568"/>
      <c r="M59" s="34"/>
      <c r="N59" s="34"/>
      <c r="O59" s="34"/>
      <c r="P59" s="34"/>
      <c r="Q59" s="33"/>
      <c r="R59" s="34"/>
    </row>
    <row r="60" spans="1:18">
      <c r="A60" s="556">
        <v>54</v>
      </c>
      <c r="B60" s="558"/>
      <c r="C60" s="438" t="s">
        <v>89</v>
      </c>
      <c r="D60" s="34"/>
      <c r="E60" s="34"/>
      <c r="F60" s="34"/>
      <c r="G60" s="34"/>
      <c r="H60" s="34"/>
      <c r="I60" s="438" t="s">
        <v>89</v>
      </c>
      <c r="J60" s="567">
        <v>15</v>
      </c>
      <c r="K60" s="205">
        <v>8.82</v>
      </c>
      <c r="L60" s="568"/>
      <c r="M60" s="34"/>
      <c r="N60" s="34"/>
      <c r="O60" s="34"/>
      <c r="P60" s="34"/>
      <c r="Q60" s="33"/>
      <c r="R60" s="34"/>
    </row>
    <row r="61" spans="1:18">
      <c r="A61" s="556">
        <v>55</v>
      </c>
      <c r="B61" s="558"/>
      <c r="C61" s="438" t="s">
        <v>293</v>
      </c>
      <c r="D61" s="34"/>
      <c r="E61" s="34"/>
      <c r="F61" s="34"/>
      <c r="G61" s="34"/>
      <c r="H61" s="34"/>
      <c r="I61" s="438"/>
      <c r="J61" s="203"/>
      <c r="K61" s="205"/>
      <c r="L61" s="568"/>
      <c r="M61" s="34"/>
      <c r="N61" s="34"/>
      <c r="O61" s="34"/>
      <c r="P61" s="34"/>
      <c r="Q61" s="33"/>
      <c r="R61" s="34"/>
    </row>
    <row r="62" spans="1:18">
      <c r="A62" s="556">
        <v>56</v>
      </c>
      <c r="B62" s="558"/>
      <c r="C62" s="438" t="s">
        <v>84</v>
      </c>
      <c r="D62" s="34"/>
      <c r="E62" s="34"/>
      <c r="F62" s="34"/>
      <c r="G62" s="34"/>
      <c r="H62" s="34"/>
      <c r="I62" s="438" t="s">
        <v>84</v>
      </c>
      <c r="J62" s="280" t="s">
        <v>203</v>
      </c>
      <c r="K62" s="205">
        <v>1.5</v>
      </c>
      <c r="L62" s="568"/>
      <c r="M62" s="34"/>
      <c r="N62" s="34"/>
      <c r="O62" s="34"/>
      <c r="P62" s="34"/>
      <c r="Q62" s="33"/>
      <c r="R62" s="34"/>
    </row>
    <row r="63" spans="1:18">
      <c r="A63" s="556">
        <v>57</v>
      </c>
      <c r="B63" s="558"/>
      <c r="C63" s="438" t="s">
        <v>554</v>
      </c>
      <c r="D63" s="34"/>
      <c r="E63" s="34"/>
      <c r="F63" s="34"/>
      <c r="G63" s="34"/>
      <c r="H63" s="34"/>
      <c r="I63" s="438" t="s">
        <v>554</v>
      </c>
      <c r="J63" s="280" t="s">
        <v>203</v>
      </c>
      <c r="K63" s="205">
        <v>0.05</v>
      </c>
      <c r="L63" s="568"/>
      <c r="M63" s="34"/>
      <c r="N63" s="34"/>
      <c r="O63" s="34"/>
      <c r="P63" s="34"/>
      <c r="Q63" s="33"/>
      <c r="R63" s="34"/>
    </row>
    <row r="64" spans="1:18">
      <c r="A64" s="556">
        <v>58</v>
      </c>
      <c r="B64" s="558"/>
      <c r="C64" s="438" t="s">
        <v>555</v>
      </c>
      <c r="D64" s="34"/>
      <c r="E64" s="34"/>
      <c r="F64" s="34"/>
      <c r="G64" s="34"/>
      <c r="H64" s="34"/>
      <c r="I64" s="438"/>
      <c r="J64" s="280"/>
      <c r="K64" s="205"/>
      <c r="L64" s="568"/>
      <c r="M64" s="34"/>
      <c r="N64" s="34"/>
      <c r="O64" s="34"/>
      <c r="P64" s="34"/>
      <c r="Q64" s="33"/>
      <c r="R64" s="34"/>
    </row>
    <row r="65" spans="1:18">
      <c r="A65" s="556">
        <v>59</v>
      </c>
      <c r="B65" s="558"/>
      <c r="C65" s="104" t="s">
        <v>151</v>
      </c>
      <c r="D65" s="34"/>
      <c r="E65" s="34"/>
      <c r="F65" s="34"/>
      <c r="G65" s="34"/>
      <c r="H65" s="34"/>
      <c r="I65" s="438"/>
      <c r="J65" s="280"/>
      <c r="K65" s="205"/>
      <c r="L65" s="205"/>
      <c r="M65" s="34"/>
      <c r="N65" s="34"/>
      <c r="O65" s="34"/>
      <c r="P65" s="34"/>
      <c r="Q65" s="33"/>
      <c r="R65" s="34"/>
    </row>
    <row r="66" spans="1:18">
      <c r="A66" s="556">
        <v>60</v>
      </c>
      <c r="B66" s="558"/>
      <c r="C66" s="104" t="s">
        <v>556</v>
      </c>
      <c r="D66" s="34"/>
      <c r="E66" s="34"/>
      <c r="F66" s="34"/>
      <c r="G66" s="34"/>
      <c r="H66" s="34"/>
      <c r="I66" s="438"/>
      <c r="J66" s="280"/>
      <c r="K66" s="205"/>
      <c r="L66" s="205"/>
      <c r="M66" s="34"/>
      <c r="N66" s="34"/>
      <c r="O66" s="34"/>
      <c r="P66" s="34"/>
      <c r="Q66" s="33"/>
      <c r="R66" s="34"/>
    </row>
    <row r="67" spans="1:18">
      <c r="A67" s="556">
        <v>61</v>
      </c>
      <c r="B67" s="558"/>
      <c r="C67" s="104" t="s">
        <v>98</v>
      </c>
      <c r="D67" s="34"/>
      <c r="E67" s="34"/>
      <c r="F67" s="34"/>
      <c r="G67" s="34"/>
      <c r="H67" s="34"/>
      <c r="I67" s="438"/>
      <c r="J67" s="203"/>
      <c r="K67" s="205"/>
      <c r="L67" s="168"/>
      <c r="M67" s="34"/>
      <c r="N67" s="34"/>
      <c r="O67" s="34"/>
      <c r="P67" s="34"/>
      <c r="Q67" s="33"/>
      <c r="R67" s="34"/>
    </row>
    <row r="68" spans="1:18">
      <c r="A68" s="556">
        <v>62</v>
      </c>
      <c r="B68" s="558"/>
      <c r="C68" s="32" t="s">
        <v>557</v>
      </c>
      <c r="D68" s="34"/>
      <c r="E68" s="34"/>
      <c r="F68" s="34"/>
      <c r="G68" s="34"/>
      <c r="H68" s="34"/>
      <c r="I68" s="32" t="s">
        <v>557</v>
      </c>
      <c r="J68" s="197" t="s">
        <v>558</v>
      </c>
      <c r="K68" s="49">
        <v>1.2</v>
      </c>
      <c r="L68" s="197"/>
      <c r="M68" s="34"/>
      <c r="N68" s="34"/>
      <c r="O68" s="34"/>
      <c r="P68" s="34"/>
      <c r="Q68" s="33"/>
      <c r="R68" s="34"/>
    </row>
    <row r="69" spans="1:18">
      <c r="A69" s="556">
        <v>63</v>
      </c>
      <c r="B69" s="558"/>
      <c r="C69" s="137" t="s">
        <v>67</v>
      </c>
      <c r="D69" s="34"/>
      <c r="E69" s="34"/>
      <c r="F69" s="34"/>
      <c r="G69" s="34"/>
      <c r="H69" s="34"/>
      <c r="I69" s="438"/>
      <c r="J69" s="280"/>
      <c r="K69" s="205"/>
      <c r="L69" s="205"/>
      <c r="M69" s="34"/>
      <c r="N69" s="34"/>
      <c r="O69" s="34"/>
      <c r="P69" s="34"/>
      <c r="Q69" s="33"/>
      <c r="R69" s="34"/>
    </row>
    <row r="70" spans="1:18">
      <c r="A70" s="556">
        <v>64</v>
      </c>
      <c r="B70" s="59" t="s">
        <v>559</v>
      </c>
      <c r="C70" s="571" t="s">
        <v>88</v>
      </c>
      <c r="D70" s="49">
        <v>221.91</v>
      </c>
      <c r="E70" s="49">
        <v>210.7</v>
      </c>
      <c r="F70" s="49">
        <v>11.21</v>
      </c>
      <c r="G70" s="49">
        <v>84.28</v>
      </c>
      <c r="H70" s="49">
        <v>5.04</v>
      </c>
      <c r="I70" s="571" t="s">
        <v>88</v>
      </c>
      <c r="J70" s="125" t="s">
        <v>247</v>
      </c>
      <c r="K70" s="97">
        <v>28</v>
      </c>
      <c r="L70" s="48"/>
      <c r="M70" s="49">
        <v>26.18</v>
      </c>
      <c r="N70" s="49">
        <v>0.95</v>
      </c>
      <c r="O70" s="49">
        <v>72.56</v>
      </c>
      <c r="P70" s="49">
        <v>4.72</v>
      </c>
      <c r="Q70" s="48">
        <v>27.68</v>
      </c>
      <c r="R70" s="49">
        <v>0.5</v>
      </c>
    </row>
    <row r="71" spans="1:18">
      <c r="A71" s="556">
        <v>65</v>
      </c>
      <c r="B71" s="59"/>
      <c r="C71" s="572" t="s">
        <v>46</v>
      </c>
      <c r="D71" s="49"/>
      <c r="E71" s="49"/>
      <c r="F71" s="49"/>
      <c r="G71" s="49"/>
      <c r="H71" s="49"/>
      <c r="I71" s="32"/>
      <c r="J71" s="72"/>
      <c r="K71" s="48"/>
      <c r="L71" s="48"/>
      <c r="M71" s="49"/>
      <c r="N71" s="49"/>
      <c r="O71" s="49"/>
      <c r="P71" s="49"/>
      <c r="Q71" s="48"/>
      <c r="R71" s="49"/>
    </row>
    <row r="72" spans="1:18">
      <c r="A72" s="556">
        <v>66</v>
      </c>
      <c r="B72" s="59"/>
      <c r="C72" s="572" t="s">
        <v>185</v>
      </c>
      <c r="D72" s="49"/>
      <c r="E72" s="49"/>
      <c r="F72" s="49"/>
      <c r="G72" s="49"/>
      <c r="H72" s="49"/>
      <c r="I72" s="137"/>
      <c r="J72" s="143"/>
      <c r="K72" s="48"/>
      <c r="L72" s="48"/>
      <c r="M72" s="49"/>
      <c r="N72" s="49"/>
      <c r="O72" s="49"/>
      <c r="P72" s="49"/>
      <c r="Q72" s="48"/>
      <c r="R72" s="49"/>
    </row>
    <row r="73" spans="1:18">
      <c r="A73" s="556">
        <v>67</v>
      </c>
      <c r="B73" s="59"/>
      <c r="C73" s="572" t="s">
        <v>90</v>
      </c>
      <c r="D73" s="49"/>
      <c r="E73" s="49"/>
      <c r="F73" s="49"/>
      <c r="G73" s="49"/>
      <c r="H73" s="49"/>
      <c r="I73" s="572" t="s">
        <v>90</v>
      </c>
      <c r="J73" s="143" t="s">
        <v>560</v>
      </c>
      <c r="K73" s="48">
        <v>10.58</v>
      </c>
      <c r="L73" s="48">
        <v>0.21</v>
      </c>
      <c r="M73" s="49"/>
      <c r="N73" s="49"/>
      <c r="O73" s="49"/>
      <c r="P73" s="49"/>
      <c r="Q73" s="48"/>
      <c r="R73" s="49"/>
    </row>
    <row r="74" spans="1:18">
      <c r="A74" s="556">
        <v>68</v>
      </c>
      <c r="B74" s="59"/>
      <c r="C74" s="572" t="s">
        <v>93</v>
      </c>
      <c r="D74" s="49"/>
      <c r="E74" s="49"/>
      <c r="F74" s="49"/>
      <c r="G74" s="49"/>
      <c r="H74" s="49"/>
      <c r="I74" s="572" t="s">
        <v>93</v>
      </c>
      <c r="J74" s="143" t="s">
        <v>91</v>
      </c>
      <c r="K74" s="48">
        <v>6.5</v>
      </c>
      <c r="L74" s="49"/>
      <c r="M74" s="49"/>
      <c r="N74" s="49"/>
      <c r="O74" s="49"/>
      <c r="P74" s="49"/>
      <c r="Q74" s="48"/>
      <c r="R74" s="49"/>
    </row>
    <row r="75" spans="1:18">
      <c r="A75" s="556">
        <v>69</v>
      </c>
      <c r="B75" s="59"/>
      <c r="C75" s="32" t="s">
        <v>81</v>
      </c>
      <c r="D75" s="49"/>
      <c r="E75" s="49"/>
      <c r="F75" s="49"/>
      <c r="G75" s="49"/>
      <c r="H75" s="49"/>
      <c r="I75" s="32" t="s">
        <v>81</v>
      </c>
      <c r="J75" s="60" t="s">
        <v>332</v>
      </c>
      <c r="K75" s="137">
        <v>7.23</v>
      </c>
      <c r="L75" s="137">
        <v>1.5</v>
      </c>
      <c r="M75" s="49"/>
      <c r="N75" s="49"/>
      <c r="O75" s="49"/>
      <c r="P75" s="49"/>
      <c r="Q75" s="48"/>
      <c r="R75" s="49"/>
    </row>
    <row r="76" spans="1:18">
      <c r="A76" s="556">
        <v>70</v>
      </c>
      <c r="B76" s="59"/>
      <c r="C76" s="104" t="s">
        <v>169</v>
      </c>
      <c r="D76" s="49"/>
      <c r="E76" s="49"/>
      <c r="F76" s="49"/>
      <c r="G76" s="49"/>
      <c r="H76" s="49"/>
      <c r="I76" s="104" t="s">
        <v>169</v>
      </c>
      <c r="J76" s="197" t="s">
        <v>561</v>
      </c>
      <c r="K76" s="137">
        <v>15.4</v>
      </c>
      <c r="L76" s="137">
        <v>3</v>
      </c>
      <c r="M76" s="49"/>
      <c r="N76" s="49"/>
      <c r="O76" s="49"/>
      <c r="P76" s="49"/>
      <c r="Q76" s="48"/>
      <c r="R76" s="49"/>
    </row>
    <row r="77" spans="1:18">
      <c r="A77" s="556">
        <v>71</v>
      </c>
      <c r="B77" s="59"/>
      <c r="C77" s="32" t="s">
        <v>44</v>
      </c>
      <c r="D77" s="49"/>
      <c r="E77" s="49"/>
      <c r="F77" s="49"/>
      <c r="G77" s="49"/>
      <c r="H77" s="49"/>
      <c r="I77" s="573"/>
      <c r="J77" s="573"/>
      <c r="K77" s="573"/>
      <c r="L77" s="48"/>
      <c r="M77" s="49"/>
      <c r="N77" s="49"/>
      <c r="O77" s="49"/>
      <c r="P77" s="49"/>
      <c r="Q77" s="48"/>
      <c r="R77" s="49"/>
    </row>
    <row r="78" spans="1:18">
      <c r="A78" s="556">
        <v>72</v>
      </c>
      <c r="B78" s="59"/>
      <c r="C78" s="32" t="s">
        <v>50</v>
      </c>
      <c r="D78" s="49"/>
      <c r="E78" s="49"/>
      <c r="F78" s="49"/>
      <c r="G78" s="49"/>
      <c r="H78" s="49"/>
      <c r="I78" s="32" t="s">
        <v>50</v>
      </c>
      <c r="J78" s="280" t="s">
        <v>320</v>
      </c>
      <c r="K78" s="137">
        <v>8.22</v>
      </c>
      <c r="L78" s="137">
        <v>0.2</v>
      </c>
      <c r="M78" s="49"/>
      <c r="N78" s="49"/>
      <c r="O78" s="49"/>
      <c r="P78" s="49"/>
      <c r="Q78" s="48"/>
      <c r="R78" s="49"/>
    </row>
    <row r="79" spans="1:18">
      <c r="A79" s="556">
        <v>73</v>
      </c>
      <c r="B79" s="59"/>
      <c r="C79" s="32" t="s">
        <v>227</v>
      </c>
      <c r="D79" s="49"/>
      <c r="E79" s="49"/>
      <c r="F79" s="49"/>
      <c r="G79" s="49"/>
      <c r="H79" s="49"/>
      <c r="I79" s="32"/>
      <c r="J79" s="72"/>
      <c r="K79" s="48"/>
      <c r="L79" s="137"/>
      <c r="M79" s="49"/>
      <c r="N79" s="49"/>
      <c r="O79" s="49"/>
      <c r="P79" s="49"/>
      <c r="Q79" s="48"/>
      <c r="R79" s="49"/>
    </row>
    <row r="80" spans="1:18">
      <c r="A80" s="556">
        <v>74</v>
      </c>
      <c r="B80" s="59"/>
      <c r="C80" s="32" t="s">
        <v>102</v>
      </c>
      <c r="D80" s="49"/>
      <c r="E80" s="49"/>
      <c r="F80" s="49"/>
      <c r="G80" s="49"/>
      <c r="H80" s="49"/>
      <c r="I80" s="32"/>
      <c r="J80" s="143"/>
      <c r="K80" s="48"/>
      <c r="L80" s="48"/>
      <c r="M80" s="49"/>
      <c r="N80" s="49"/>
      <c r="O80" s="49"/>
      <c r="P80" s="49"/>
      <c r="Q80" s="48"/>
      <c r="R80" s="49"/>
    </row>
    <row r="81" spans="1:18">
      <c r="A81" s="556">
        <v>75</v>
      </c>
      <c r="B81" s="59"/>
      <c r="C81" s="438" t="s">
        <v>562</v>
      </c>
      <c r="D81" s="49"/>
      <c r="E81" s="49"/>
      <c r="F81" s="49"/>
      <c r="G81" s="49"/>
      <c r="H81" s="49"/>
      <c r="I81" s="438" t="s">
        <v>562</v>
      </c>
      <c r="J81" s="203" t="s">
        <v>563</v>
      </c>
      <c r="K81" s="567">
        <v>1.8</v>
      </c>
      <c r="L81" s="567"/>
      <c r="M81" s="49"/>
      <c r="N81" s="49"/>
      <c r="O81" s="49"/>
      <c r="P81" s="49"/>
      <c r="Q81" s="48"/>
      <c r="R81" s="49"/>
    </row>
    <row r="82" spans="1:18">
      <c r="A82" s="556">
        <v>76</v>
      </c>
      <c r="B82" s="59"/>
      <c r="C82" s="438" t="s">
        <v>564</v>
      </c>
      <c r="D82" s="49"/>
      <c r="E82" s="49"/>
      <c r="F82" s="49"/>
      <c r="G82" s="49"/>
      <c r="H82" s="49"/>
      <c r="I82" s="438"/>
      <c r="J82" s="280"/>
      <c r="K82" s="567"/>
      <c r="L82" s="567"/>
      <c r="M82" s="49"/>
      <c r="N82" s="49"/>
      <c r="O82" s="49"/>
      <c r="P82" s="49"/>
      <c r="Q82" s="48"/>
      <c r="R82" s="49"/>
    </row>
    <row r="83" spans="1:18">
      <c r="A83" s="556">
        <v>77</v>
      </c>
      <c r="B83" s="59"/>
      <c r="C83" s="438" t="s">
        <v>535</v>
      </c>
      <c r="D83" s="49"/>
      <c r="E83" s="49"/>
      <c r="F83" s="49"/>
      <c r="G83" s="49"/>
      <c r="H83" s="49"/>
      <c r="I83" s="438"/>
      <c r="J83" s="280"/>
      <c r="K83" s="567"/>
      <c r="L83" s="567"/>
      <c r="M83" s="49"/>
      <c r="N83" s="49"/>
      <c r="O83" s="49"/>
      <c r="P83" s="49"/>
      <c r="Q83" s="48"/>
      <c r="R83" s="49"/>
    </row>
    <row r="84" spans="1:18">
      <c r="A84" s="556">
        <v>78</v>
      </c>
      <c r="B84" s="59"/>
      <c r="C84" s="438" t="s">
        <v>565</v>
      </c>
      <c r="D84" s="49"/>
      <c r="E84" s="49"/>
      <c r="F84" s="49"/>
      <c r="G84" s="49"/>
      <c r="H84" s="49"/>
      <c r="I84" s="438" t="s">
        <v>565</v>
      </c>
      <c r="J84" s="568">
        <v>7</v>
      </c>
      <c r="K84" s="567">
        <v>6</v>
      </c>
      <c r="L84" s="567"/>
      <c r="M84" s="49"/>
      <c r="N84" s="49"/>
      <c r="O84" s="49"/>
      <c r="P84" s="49"/>
      <c r="Q84" s="48"/>
      <c r="R84" s="49"/>
    </row>
    <row r="85" spans="1:18">
      <c r="A85" s="556">
        <v>79</v>
      </c>
      <c r="B85" s="59"/>
      <c r="C85" s="438" t="s">
        <v>566</v>
      </c>
      <c r="D85" s="49"/>
      <c r="E85" s="49"/>
      <c r="F85" s="49"/>
      <c r="G85" s="49"/>
      <c r="H85" s="49"/>
      <c r="I85" s="438"/>
      <c r="J85" s="280"/>
      <c r="K85" s="567"/>
      <c r="L85" s="567"/>
      <c r="M85" s="49"/>
      <c r="N85" s="49"/>
      <c r="O85" s="49"/>
      <c r="P85" s="49"/>
      <c r="Q85" s="48"/>
      <c r="R85" s="49"/>
    </row>
    <row r="86" spans="1:18">
      <c r="A86" s="556">
        <v>80</v>
      </c>
      <c r="B86" s="59"/>
      <c r="C86" s="104" t="s">
        <v>63</v>
      </c>
      <c r="D86" s="49"/>
      <c r="E86" s="49"/>
      <c r="F86" s="49"/>
      <c r="G86" s="49"/>
      <c r="H86" s="49"/>
      <c r="I86" s="72"/>
      <c r="J86" s="197"/>
      <c r="K86" s="49"/>
      <c r="L86" s="49"/>
      <c r="M86" s="49"/>
      <c r="N86" s="49"/>
      <c r="O86" s="49"/>
      <c r="P86" s="49"/>
      <c r="Q86" s="48"/>
      <c r="R86" s="49"/>
    </row>
    <row r="87" spans="1:18">
      <c r="A87" s="556">
        <v>81</v>
      </c>
      <c r="B87" s="59"/>
      <c r="C87" s="137" t="s">
        <v>54</v>
      </c>
      <c r="D87" s="49"/>
      <c r="E87" s="49"/>
      <c r="F87" s="49"/>
      <c r="G87" s="49"/>
      <c r="H87" s="49"/>
      <c r="I87" s="121" t="s">
        <v>54</v>
      </c>
      <c r="J87" s="574">
        <v>18</v>
      </c>
      <c r="K87" s="121">
        <v>0.24</v>
      </c>
      <c r="L87" s="121">
        <v>0.05</v>
      </c>
      <c r="M87" s="49"/>
      <c r="N87" s="49"/>
      <c r="O87" s="49"/>
      <c r="P87" s="49"/>
      <c r="Q87" s="48"/>
      <c r="R87" s="49"/>
    </row>
    <row r="88" spans="1:18">
      <c r="A88" s="556">
        <v>82</v>
      </c>
      <c r="B88" s="59"/>
      <c r="C88" s="137" t="s">
        <v>100</v>
      </c>
      <c r="D88" s="49"/>
      <c r="E88" s="49"/>
      <c r="F88" s="49"/>
      <c r="G88" s="49"/>
      <c r="H88" s="49"/>
      <c r="I88" s="121" t="s">
        <v>100</v>
      </c>
      <c r="J88" s="574">
        <v>22</v>
      </c>
      <c r="K88" s="121">
        <v>0.306</v>
      </c>
      <c r="L88" s="121">
        <v>0.08</v>
      </c>
      <c r="M88" s="49"/>
      <c r="N88" s="49"/>
      <c r="O88" s="49"/>
      <c r="P88" s="49"/>
      <c r="Q88" s="48"/>
      <c r="R88" s="49"/>
    </row>
    <row r="89" spans="1:18">
      <c r="A89" s="556">
        <v>83</v>
      </c>
      <c r="B89" s="59"/>
      <c r="C89" s="137" t="s">
        <v>49</v>
      </c>
      <c r="D89" s="49"/>
      <c r="E89" s="49"/>
      <c r="F89" s="49"/>
      <c r="G89" s="49"/>
      <c r="H89" s="49"/>
      <c r="I89" s="121"/>
      <c r="J89" s="287"/>
      <c r="K89" s="49"/>
      <c r="L89" s="121"/>
      <c r="M89" s="49"/>
      <c r="N89" s="49"/>
      <c r="O89" s="49"/>
      <c r="P89" s="49"/>
      <c r="Q89" s="48"/>
      <c r="R89" s="49"/>
    </row>
    <row r="90" spans="1:18">
      <c r="A90" s="556">
        <v>84</v>
      </c>
      <c r="B90" s="59"/>
      <c r="C90" s="137" t="s">
        <v>567</v>
      </c>
      <c r="D90" s="49"/>
      <c r="E90" s="49"/>
      <c r="F90" s="49"/>
      <c r="G90" s="49"/>
      <c r="H90" s="49"/>
      <c r="I90" s="121"/>
      <c r="J90" s="287"/>
      <c r="K90" s="49"/>
      <c r="L90" s="121"/>
      <c r="M90" s="49"/>
      <c r="N90" s="49"/>
      <c r="O90" s="49"/>
      <c r="P90" s="49"/>
      <c r="Q90" s="48"/>
      <c r="R90" s="49"/>
    </row>
    <row r="91" spans="1:18">
      <c r="A91" s="556">
        <v>85</v>
      </c>
      <c r="B91" s="59"/>
      <c r="C91" s="137" t="s">
        <v>568</v>
      </c>
      <c r="D91" s="49"/>
      <c r="E91" s="49"/>
      <c r="F91" s="49"/>
      <c r="G91" s="49"/>
      <c r="H91" s="49"/>
      <c r="I91" s="49"/>
      <c r="J91" s="287"/>
      <c r="K91" s="49"/>
      <c r="L91" s="49"/>
      <c r="M91" s="49"/>
      <c r="N91" s="49"/>
      <c r="O91" s="49"/>
      <c r="P91" s="49"/>
      <c r="Q91" s="48"/>
      <c r="R91" s="49"/>
    </row>
    <row r="92" spans="1:18">
      <c r="A92" s="556">
        <v>86</v>
      </c>
      <c r="B92" s="468" t="s">
        <v>569</v>
      </c>
      <c r="C92" s="572" t="s">
        <v>169</v>
      </c>
      <c r="D92" s="471">
        <v>250.7</v>
      </c>
      <c r="E92" s="471">
        <v>246.22</v>
      </c>
      <c r="F92" s="34">
        <v>4.48</v>
      </c>
      <c r="G92" s="34">
        <v>79.36</v>
      </c>
      <c r="H92" s="34">
        <v>1.08</v>
      </c>
      <c r="I92" s="572" t="s">
        <v>169</v>
      </c>
      <c r="J92" s="125" t="s">
        <v>319</v>
      </c>
      <c r="K92" s="121">
        <v>1.9</v>
      </c>
      <c r="L92" s="121"/>
      <c r="M92" s="34">
        <v>39.25</v>
      </c>
      <c r="N92" s="471">
        <v>1.35</v>
      </c>
      <c r="O92" s="33">
        <v>55.78</v>
      </c>
      <c r="P92" s="34">
        <v>0.05</v>
      </c>
      <c r="Q92" s="34">
        <v>71.83</v>
      </c>
      <c r="R92" s="34">
        <v>2</v>
      </c>
    </row>
    <row r="93" spans="1:18">
      <c r="A93" s="556">
        <v>87</v>
      </c>
      <c r="B93" s="468"/>
      <c r="C93" s="572" t="s">
        <v>322</v>
      </c>
      <c r="D93" s="471"/>
      <c r="E93" s="471"/>
      <c r="F93" s="34"/>
      <c r="G93" s="34"/>
      <c r="H93" s="34"/>
      <c r="I93" s="572" t="s">
        <v>322</v>
      </c>
      <c r="J93" s="125" t="s">
        <v>570</v>
      </c>
      <c r="K93" s="121">
        <v>1.37</v>
      </c>
      <c r="L93" s="121"/>
      <c r="M93" s="34"/>
      <c r="N93" s="471"/>
      <c r="O93" s="33"/>
      <c r="P93" s="34"/>
      <c r="Q93" s="34"/>
      <c r="R93" s="34"/>
    </row>
    <row r="94" spans="1:18">
      <c r="A94" s="556">
        <v>88</v>
      </c>
      <c r="B94" s="468"/>
      <c r="C94" s="572" t="s">
        <v>94</v>
      </c>
      <c r="D94" s="471"/>
      <c r="E94" s="471"/>
      <c r="F94" s="34"/>
      <c r="G94" s="34"/>
      <c r="H94" s="34"/>
      <c r="I94" s="572" t="s">
        <v>94</v>
      </c>
      <c r="J94" s="125" t="s">
        <v>336</v>
      </c>
      <c r="K94" s="121">
        <v>1.02</v>
      </c>
      <c r="L94" s="49"/>
      <c r="M94" s="34"/>
      <c r="N94" s="471"/>
      <c r="O94" s="33"/>
      <c r="P94" s="34"/>
      <c r="Q94" s="34"/>
      <c r="R94" s="34"/>
    </row>
    <row r="95" spans="1:18">
      <c r="A95" s="556">
        <v>89</v>
      </c>
      <c r="B95" s="468"/>
      <c r="C95" s="572" t="s">
        <v>54</v>
      </c>
      <c r="D95" s="471"/>
      <c r="E95" s="471"/>
      <c r="F95" s="34"/>
      <c r="G95" s="34"/>
      <c r="H95" s="34"/>
      <c r="I95" s="572" t="s">
        <v>54</v>
      </c>
      <c r="J95" s="125" t="s">
        <v>571</v>
      </c>
      <c r="K95" s="121">
        <v>8.34</v>
      </c>
      <c r="L95" s="49"/>
      <c r="M95" s="34"/>
      <c r="N95" s="471"/>
      <c r="O95" s="33"/>
      <c r="P95" s="34"/>
      <c r="Q95" s="34"/>
      <c r="R95" s="34"/>
    </row>
    <row r="96" spans="1:18">
      <c r="A96" s="556">
        <v>90</v>
      </c>
      <c r="B96" s="468"/>
      <c r="C96" s="572" t="s">
        <v>572</v>
      </c>
      <c r="D96" s="471"/>
      <c r="E96" s="471"/>
      <c r="F96" s="34"/>
      <c r="G96" s="34"/>
      <c r="H96" s="34"/>
      <c r="I96" s="572" t="s">
        <v>572</v>
      </c>
      <c r="J96" s="97" t="s">
        <v>573</v>
      </c>
      <c r="K96" s="121">
        <v>1</v>
      </c>
      <c r="L96" s="121"/>
      <c r="M96" s="34"/>
      <c r="N96" s="471"/>
      <c r="O96" s="33"/>
      <c r="P96" s="34"/>
      <c r="Q96" s="34"/>
      <c r="R96" s="34"/>
    </row>
    <row r="97" spans="1:18">
      <c r="A97" s="556">
        <v>91</v>
      </c>
      <c r="B97" s="468"/>
      <c r="C97" s="572" t="s">
        <v>511</v>
      </c>
      <c r="D97" s="471"/>
      <c r="E97" s="471"/>
      <c r="F97" s="34"/>
      <c r="G97" s="34"/>
      <c r="H97" s="34"/>
      <c r="I97" s="572"/>
      <c r="J97" s="206"/>
      <c r="K97" s="121"/>
      <c r="L97" s="121"/>
      <c r="M97" s="34"/>
      <c r="N97" s="471"/>
      <c r="O97" s="33"/>
      <c r="P97" s="34"/>
      <c r="Q97" s="34"/>
      <c r="R97" s="34"/>
    </row>
    <row r="98" spans="1:18">
      <c r="A98" s="556">
        <v>92</v>
      </c>
      <c r="B98" s="468"/>
      <c r="C98" s="572" t="s">
        <v>65</v>
      </c>
      <c r="D98" s="471"/>
      <c r="E98" s="471"/>
      <c r="F98" s="34"/>
      <c r="G98" s="34"/>
      <c r="H98" s="34"/>
      <c r="I98" s="32"/>
      <c r="J98" s="197"/>
      <c r="K98" s="48"/>
      <c r="L98" s="48"/>
      <c r="M98" s="34"/>
      <c r="N98" s="471"/>
      <c r="O98" s="33"/>
      <c r="P98" s="34"/>
      <c r="Q98" s="34"/>
      <c r="R98" s="34"/>
    </row>
    <row r="99" spans="1:18">
      <c r="A99" s="556">
        <v>93</v>
      </c>
      <c r="B99" s="468"/>
      <c r="C99" s="572" t="s">
        <v>50</v>
      </c>
      <c r="D99" s="471"/>
      <c r="E99" s="471"/>
      <c r="F99" s="34"/>
      <c r="G99" s="34"/>
      <c r="H99" s="34"/>
      <c r="I99" s="572" t="s">
        <v>50</v>
      </c>
      <c r="J99" s="143" t="s">
        <v>333</v>
      </c>
      <c r="K99" s="121">
        <v>6.2</v>
      </c>
      <c r="L99" s="121">
        <v>0.42</v>
      </c>
      <c r="M99" s="34"/>
      <c r="N99" s="471"/>
      <c r="O99" s="33"/>
      <c r="P99" s="34"/>
      <c r="Q99" s="34"/>
      <c r="R99" s="34"/>
    </row>
    <row r="100" spans="1:18">
      <c r="A100" s="556">
        <v>94</v>
      </c>
      <c r="B100" s="468"/>
      <c r="C100" s="572" t="s">
        <v>88</v>
      </c>
      <c r="D100" s="471"/>
      <c r="E100" s="471"/>
      <c r="F100" s="34"/>
      <c r="G100" s="34"/>
      <c r="H100" s="34"/>
      <c r="I100" s="572" t="s">
        <v>88</v>
      </c>
      <c r="J100" s="143" t="s">
        <v>574</v>
      </c>
      <c r="K100" s="49">
        <v>5.38</v>
      </c>
      <c r="L100" s="49">
        <v>0.45</v>
      </c>
      <c r="M100" s="34"/>
      <c r="N100" s="471"/>
      <c r="O100" s="33"/>
      <c r="P100" s="34"/>
      <c r="Q100" s="34"/>
      <c r="R100" s="34"/>
    </row>
    <row r="101" spans="1:18">
      <c r="A101" s="556">
        <v>95</v>
      </c>
      <c r="B101" s="468"/>
      <c r="C101" s="572" t="s">
        <v>81</v>
      </c>
      <c r="D101" s="471"/>
      <c r="E101" s="471"/>
      <c r="F101" s="34"/>
      <c r="G101" s="34"/>
      <c r="H101" s="34"/>
      <c r="I101" s="572" t="s">
        <v>81</v>
      </c>
      <c r="J101" s="143" t="s">
        <v>91</v>
      </c>
      <c r="K101" s="49">
        <v>5.81</v>
      </c>
      <c r="L101" s="49">
        <v>0.17</v>
      </c>
      <c r="M101" s="34"/>
      <c r="N101" s="471"/>
      <c r="O101" s="33"/>
      <c r="P101" s="34"/>
      <c r="Q101" s="34"/>
      <c r="R101" s="34"/>
    </row>
    <row r="102" spans="1:18">
      <c r="A102" s="556">
        <v>96</v>
      </c>
      <c r="B102" s="468"/>
      <c r="C102" s="137" t="s">
        <v>47</v>
      </c>
      <c r="D102" s="471"/>
      <c r="E102" s="471"/>
      <c r="F102" s="34"/>
      <c r="G102" s="34"/>
      <c r="H102" s="34"/>
      <c r="I102" s="575" t="s">
        <v>47</v>
      </c>
      <c r="J102" s="72" t="s">
        <v>575</v>
      </c>
      <c r="K102" s="121">
        <v>0.6</v>
      </c>
      <c r="L102" s="49"/>
      <c r="M102" s="34"/>
      <c r="N102" s="471"/>
      <c r="O102" s="33"/>
      <c r="P102" s="34"/>
      <c r="Q102" s="34"/>
      <c r="R102" s="34"/>
    </row>
    <row r="103" spans="1:18">
      <c r="A103" s="556">
        <v>97</v>
      </c>
      <c r="B103" s="468"/>
      <c r="C103" s="137" t="s">
        <v>99</v>
      </c>
      <c r="D103" s="471"/>
      <c r="E103" s="471"/>
      <c r="F103" s="34"/>
      <c r="G103" s="34"/>
      <c r="H103" s="34"/>
      <c r="I103" s="575" t="s">
        <v>99</v>
      </c>
      <c r="J103" s="72">
        <v>14</v>
      </c>
      <c r="K103" s="49">
        <v>0.38</v>
      </c>
      <c r="L103" s="121"/>
      <c r="M103" s="34"/>
      <c r="N103" s="471"/>
      <c r="O103" s="33"/>
      <c r="P103" s="34"/>
      <c r="Q103" s="34"/>
      <c r="R103" s="34"/>
    </row>
    <row r="104" spans="1:18">
      <c r="A104" s="556">
        <v>98</v>
      </c>
      <c r="B104" s="468"/>
      <c r="C104" s="97" t="s">
        <v>93</v>
      </c>
      <c r="D104" s="471"/>
      <c r="E104" s="471"/>
      <c r="F104" s="34"/>
      <c r="G104" s="34"/>
      <c r="H104" s="34"/>
      <c r="I104" s="576" t="s">
        <v>93</v>
      </c>
      <c r="J104" s="203" t="s">
        <v>576</v>
      </c>
      <c r="K104" s="49">
        <v>1.18</v>
      </c>
      <c r="L104" s="49"/>
      <c r="M104" s="34"/>
      <c r="N104" s="471"/>
      <c r="O104" s="33"/>
      <c r="P104" s="34"/>
      <c r="Q104" s="34"/>
      <c r="R104" s="34"/>
    </row>
    <row r="105" spans="1:18">
      <c r="A105" s="556">
        <v>99</v>
      </c>
      <c r="B105" s="468"/>
      <c r="C105" s="32" t="s">
        <v>535</v>
      </c>
      <c r="D105" s="471"/>
      <c r="E105" s="471"/>
      <c r="F105" s="34"/>
      <c r="G105" s="34"/>
      <c r="H105" s="34"/>
      <c r="I105" s="32"/>
      <c r="J105" s="72"/>
      <c r="K105" s="48"/>
      <c r="L105" s="48"/>
      <c r="M105" s="34"/>
      <c r="N105" s="471"/>
      <c r="O105" s="33"/>
      <c r="P105" s="34"/>
      <c r="Q105" s="34"/>
      <c r="R105" s="34"/>
    </row>
    <row r="106" spans="1:18">
      <c r="A106" s="556">
        <v>100</v>
      </c>
      <c r="B106" s="468"/>
      <c r="C106" s="32" t="s">
        <v>115</v>
      </c>
      <c r="D106" s="471"/>
      <c r="E106" s="471"/>
      <c r="F106" s="34"/>
      <c r="G106" s="34"/>
      <c r="H106" s="34"/>
      <c r="I106" s="32"/>
      <c r="J106" s="72"/>
      <c r="K106" s="48"/>
      <c r="L106" s="49"/>
      <c r="M106" s="34"/>
      <c r="N106" s="471"/>
      <c r="O106" s="33"/>
      <c r="P106" s="34"/>
      <c r="Q106" s="34"/>
      <c r="R106" s="34"/>
    </row>
    <row r="107" spans="1:18">
      <c r="A107" s="556">
        <v>101</v>
      </c>
      <c r="B107" s="468"/>
      <c r="C107" s="32" t="s">
        <v>90</v>
      </c>
      <c r="D107" s="471"/>
      <c r="E107" s="471"/>
      <c r="F107" s="34"/>
      <c r="G107" s="34"/>
      <c r="H107" s="34"/>
      <c r="I107" s="32" t="s">
        <v>90</v>
      </c>
      <c r="J107" s="32" t="s">
        <v>577</v>
      </c>
      <c r="K107" s="49">
        <v>16.8</v>
      </c>
      <c r="L107" s="49">
        <v>0.01</v>
      </c>
      <c r="M107" s="34"/>
      <c r="N107" s="471"/>
      <c r="O107" s="33"/>
      <c r="P107" s="34"/>
      <c r="Q107" s="34"/>
      <c r="R107" s="34"/>
    </row>
    <row r="108" spans="1:18">
      <c r="A108" s="556">
        <v>102</v>
      </c>
      <c r="B108" s="468"/>
      <c r="C108" s="32" t="s">
        <v>51</v>
      </c>
      <c r="D108" s="471"/>
      <c r="E108" s="471"/>
      <c r="F108" s="34"/>
      <c r="G108" s="34"/>
      <c r="H108" s="34"/>
      <c r="I108" s="32" t="s">
        <v>51</v>
      </c>
      <c r="J108" s="203" t="s">
        <v>571</v>
      </c>
      <c r="K108" s="49">
        <v>1.5</v>
      </c>
      <c r="L108" s="49">
        <v>0.01</v>
      </c>
      <c r="M108" s="34"/>
      <c r="N108" s="471"/>
      <c r="O108" s="33"/>
      <c r="P108" s="34"/>
      <c r="Q108" s="34"/>
      <c r="R108" s="34"/>
    </row>
    <row r="109" spans="1:18">
      <c r="A109" s="556">
        <v>103</v>
      </c>
      <c r="B109" s="468"/>
      <c r="C109" s="32" t="s">
        <v>392</v>
      </c>
      <c r="D109" s="471"/>
      <c r="E109" s="471"/>
      <c r="F109" s="34"/>
      <c r="G109" s="34"/>
      <c r="H109" s="34"/>
      <c r="I109" s="32" t="s">
        <v>392</v>
      </c>
      <c r="J109" s="32" t="s">
        <v>335</v>
      </c>
      <c r="K109" s="49">
        <v>1.24</v>
      </c>
      <c r="L109" s="49">
        <v>0.01</v>
      </c>
      <c r="M109" s="34"/>
      <c r="N109" s="471"/>
      <c r="O109" s="33"/>
      <c r="P109" s="34"/>
      <c r="Q109" s="34"/>
      <c r="R109" s="34"/>
    </row>
    <row r="110" spans="1:18">
      <c r="A110" s="556">
        <v>104</v>
      </c>
      <c r="B110" s="468"/>
      <c r="C110" s="32" t="s">
        <v>209</v>
      </c>
      <c r="D110" s="471"/>
      <c r="E110" s="471"/>
      <c r="F110" s="34"/>
      <c r="G110" s="34"/>
      <c r="H110" s="34"/>
      <c r="I110" s="32" t="s">
        <v>209</v>
      </c>
      <c r="J110" s="32" t="s">
        <v>104</v>
      </c>
      <c r="K110" s="48">
        <v>3.11</v>
      </c>
      <c r="L110" s="49">
        <v>0.01</v>
      </c>
      <c r="M110" s="34"/>
      <c r="N110" s="471"/>
      <c r="O110" s="33"/>
      <c r="P110" s="34"/>
      <c r="Q110" s="34"/>
      <c r="R110" s="34"/>
    </row>
    <row r="111" spans="1:18">
      <c r="A111" s="556">
        <v>105</v>
      </c>
      <c r="B111" s="468"/>
      <c r="C111" s="32" t="s">
        <v>578</v>
      </c>
      <c r="D111" s="471"/>
      <c r="E111" s="471"/>
      <c r="F111" s="34"/>
      <c r="G111" s="34"/>
      <c r="H111" s="34"/>
      <c r="I111" s="32"/>
      <c r="J111" s="32"/>
      <c r="K111" s="48"/>
      <c r="L111" s="49"/>
      <c r="M111" s="34"/>
      <c r="N111" s="471"/>
      <c r="O111" s="33"/>
      <c r="P111" s="34"/>
      <c r="Q111" s="34"/>
      <c r="R111" s="34"/>
    </row>
    <row r="112" spans="1:18">
      <c r="A112" s="556">
        <v>106</v>
      </c>
      <c r="B112" s="468"/>
      <c r="C112" s="32" t="s">
        <v>579</v>
      </c>
      <c r="D112" s="471"/>
      <c r="E112" s="471"/>
      <c r="F112" s="34"/>
      <c r="G112" s="34"/>
      <c r="H112" s="34"/>
      <c r="I112" s="32"/>
      <c r="J112" s="60"/>
      <c r="K112" s="48"/>
      <c r="L112" s="48"/>
      <c r="M112" s="34"/>
      <c r="N112" s="471"/>
      <c r="O112" s="33"/>
      <c r="P112" s="34"/>
      <c r="Q112" s="34"/>
      <c r="R112" s="34"/>
    </row>
    <row r="113" spans="1:18">
      <c r="A113" s="556">
        <v>107</v>
      </c>
      <c r="B113" s="468"/>
      <c r="C113" s="32" t="s">
        <v>580</v>
      </c>
      <c r="D113" s="471"/>
      <c r="E113" s="471"/>
      <c r="F113" s="34"/>
      <c r="G113" s="34"/>
      <c r="H113" s="34"/>
      <c r="I113" s="32"/>
      <c r="J113" s="60"/>
      <c r="K113" s="48"/>
      <c r="L113" s="48"/>
      <c r="M113" s="34"/>
      <c r="N113" s="471"/>
      <c r="O113" s="33"/>
      <c r="P113" s="34"/>
      <c r="Q113" s="34"/>
      <c r="R113" s="34"/>
    </row>
    <row r="114" spans="1:18">
      <c r="A114" s="556">
        <v>108</v>
      </c>
      <c r="B114" s="468"/>
      <c r="C114" s="32" t="s">
        <v>117</v>
      </c>
      <c r="D114" s="471"/>
      <c r="E114" s="471"/>
      <c r="F114" s="34"/>
      <c r="G114" s="34"/>
      <c r="H114" s="34"/>
      <c r="I114" s="32"/>
      <c r="J114" s="60"/>
      <c r="K114" s="48"/>
      <c r="L114" s="48"/>
      <c r="M114" s="34"/>
      <c r="N114" s="471"/>
      <c r="O114" s="33"/>
      <c r="P114" s="34"/>
      <c r="Q114" s="34"/>
      <c r="R114" s="34"/>
    </row>
    <row r="115" spans="1:18">
      <c r="A115" s="556">
        <v>109</v>
      </c>
      <c r="B115" s="468"/>
      <c r="C115" s="32" t="s">
        <v>581</v>
      </c>
      <c r="D115" s="471"/>
      <c r="E115" s="471"/>
      <c r="F115" s="34"/>
      <c r="G115" s="34"/>
      <c r="H115" s="34"/>
      <c r="I115" s="32"/>
      <c r="J115" s="60"/>
      <c r="K115" s="48"/>
      <c r="L115" s="48"/>
      <c r="M115" s="34"/>
      <c r="N115" s="471"/>
      <c r="O115" s="33"/>
      <c r="P115" s="34"/>
      <c r="Q115" s="34"/>
      <c r="R115" s="34"/>
    </row>
    <row r="116" spans="1:18">
      <c r="A116" s="556">
        <v>110</v>
      </c>
      <c r="B116" s="468"/>
      <c r="C116" s="32" t="s">
        <v>582</v>
      </c>
      <c r="D116" s="471"/>
      <c r="E116" s="471"/>
      <c r="F116" s="34"/>
      <c r="G116" s="34"/>
      <c r="H116" s="34"/>
      <c r="I116" s="32"/>
      <c r="J116" s="32"/>
      <c r="K116" s="49"/>
      <c r="L116" s="49"/>
      <c r="M116" s="34"/>
      <c r="N116" s="471"/>
      <c r="O116" s="33"/>
      <c r="P116" s="34"/>
      <c r="Q116" s="34"/>
      <c r="R116" s="34"/>
    </row>
    <row r="117" spans="1:18">
      <c r="A117" s="556">
        <v>111</v>
      </c>
      <c r="B117" s="468"/>
      <c r="C117" s="438" t="s">
        <v>125</v>
      </c>
      <c r="D117" s="471"/>
      <c r="E117" s="471"/>
      <c r="F117" s="34"/>
      <c r="G117" s="34"/>
      <c r="H117" s="34"/>
      <c r="I117" s="438" t="s">
        <v>125</v>
      </c>
      <c r="J117" s="203" t="s">
        <v>412</v>
      </c>
      <c r="K117" s="168">
        <v>1.15</v>
      </c>
      <c r="L117" s="168"/>
      <c r="M117" s="34"/>
      <c r="N117" s="471"/>
      <c r="O117" s="33"/>
      <c r="P117" s="34"/>
      <c r="Q117" s="34"/>
      <c r="R117" s="34"/>
    </row>
    <row r="118" spans="1:18">
      <c r="A118" s="556">
        <v>112</v>
      </c>
      <c r="B118" s="468"/>
      <c r="C118" s="438" t="s">
        <v>198</v>
      </c>
      <c r="D118" s="471"/>
      <c r="E118" s="471"/>
      <c r="F118" s="34"/>
      <c r="G118" s="34"/>
      <c r="H118" s="34"/>
      <c r="I118" s="438"/>
      <c r="J118" s="203"/>
      <c r="K118" s="168"/>
      <c r="L118" s="168"/>
      <c r="M118" s="34"/>
      <c r="N118" s="471"/>
      <c r="O118" s="33"/>
      <c r="P118" s="34"/>
      <c r="Q118" s="34"/>
      <c r="R118" s="34"/>
    </row>
    <row r="119" spans="1:18">
      <c r="A119" s="556">
        <v>113</v>
      </c>
      <c r="B119" s="468"/>
      <c r="C119" s="438" t="s">
        <v>58</v>
      </c>
      <c r="D119" s="471"/>
      <c r="E119" s="471"/>
      <c r="F119" s="34"/>
      <c r="G119" s="34"/>
      <c r="H119" s="34"/>
      <c r="I119" s="438" t="s">
        <v>58</v>
      </c>
      <c r="J119" s="203" t="s">
        <v>335</v>
      </c>
      <c r="K119" s="168">
        <v>1.5</v>
      </c>
      <c r="L119" s="168"/>
      <c r="M119" s="34"/>
      <c r="N119" s="471"/>
      <c r="O119" s="33"/>
      <c r="P119" s="34"/>
      <c r="Q119" s="34"/>
      <c r="R119" s="34"/>
    </row>
    <row r="120" spans="1:18">
      <c r="A120" s="556">
        <v>114</v>
      </c>
      <c r="B120" s="468"/>
      <c r="C120" s="438" t="s">
        <v>168</v>
      </c>
      <c r="D120" s="471"/>
      <c r="E120" s="471"/>
      <c r="F120" s="34"/>
      <c r="G120" s="34"/>
      <c r="H120" s="34"/>
      <c r="I120" s="438" t="s">
        <v>168</v>
      </c>
      <c r="J120" s="567">
        <v>3</v>
      </c>
      <c r="K120" s="168">
        <v>0.35</v>
      </c>
      <c r="L120" s="168"/>
      <c r="M120" s="34"/>
      <c r="N120" s="471"/>
      <c r="O120" s="33"/>
      <c r="P120" s="34"/>
      <c r="Q120" s="34"/>
      <c r="R120" s="34"/>
    </row>
    <row r="121" spans="1:18">
      <c r="A121" s="556">
        <v>115</v>
      </c>
      <c r="B121" s="468"/>
      <c r="C121" s="438" t="s">
        <v>317</v>
      </c>
      <c r="D121" s="471"/>
      <c r="E121" s="471"/>
      <c r="F121" s="34"/>
      <c r="G121" s="34"/>
      <c r="H121" s="34"/>
      <c r="I121" s="438" t="s">
        <v>317</v>
      </c>
      <c r="J121" s="203" t="s">
        <v>332</v>
      </c>
      <c r="K121" s="168">
        <v>1.46</v>
      </c>
      <c r="L121" s="168"/>
      <c r="M121" s="34"/>
      <c r="N121" s="471"/>
      <c r="O121" s="33"/>
      <c r="P121" s="34"/>
      <c r="Q121" s="34"/>
      <c r="R121" s="34"/>
    </row>
    <row r="122" spans="1:18">
      <c r="A122" s="556">
        <v>116</v>
      </c>
      <c r="B122" s="468"/>
      <c r="C122" s="438" t="s">
        <v>583</v>
      </c>
      <c r="D122" s="471"/>
      <c r="E122" s="471"/>
      <c r="F122" s="34"/>
      <c r="G122" s="34"/>
      <c r="H122" s="34"/>
      <c r="I122" s="438" t="s">
        <v>583</v>
      </c>
      <c r="J122" s="203" t="s">
        <v>584</v>
      </c>
      <c r="K122" s="168">
        <v>0.64</v>
      </c>
      <c r="L122" s="168"/>
      <c r="M122" s="34"/>
      <c r="N122" s="471"/>
      <c r="O122" s="33"/>
      <c r="P122" s="34"/>
      <c r="Q122" s="34"/>
      <c r="R122" s="34"/>
    </row>
    <row r="123" spans="1:18">
      <c r="A123" s="556">
        <v>117</v>
      </c>
      <c r="B123" s="468"/>
      <c r="C123" s="438" t="s">
        <v>585</v>
      </c>
      <c r="D123" s="471"/>
      <c r="E123" s="471"/>
      <c r="F123" s="34"/>
      <c r="G123" s="34"/>
      <c r="H123" s="34"/>
      <c r="I123" s="438"/>
      <c r="J123" s="203"/>
      <c r="K123" s="168"/>
      <c r="L123" s="168"/>
      <c r="M123" s="34"/>
      <c r="N123" s="471"/>
      <c r="O123" s="33"/>
      <c r="P123" s="34"/>
      <c r="Q123" s="34"/>
      <c r="R123" s="34"/>
    </row>
    <row r="124" spans="1:18">
      <c r="A124" s="556">
        <v>118</v>
      </c>
      <c r="B124" s="468"/>
      <c r="C124" s="438" t="s">
        <v>57</v>
      </c>
      <c r="D124" s="471"/>
      <c r="E124" s="471"/>
      <c r="F124" s="34"/>
      <c r="G124" s="34"/>
      <c r="H124" s="34"/>
      <c r="I124" s="438"/>
      <c r="J124" s="203"/>
      <c r="K124" s="168"/>
      <c r="L124" s="168"/>
      <c r="M124" s="34"/>
      <c r="N124" s="471"/>
      <c r="O124" s="33"/>
      <c r="P124" s="34"/>
      <c r="Q124" s="34"/>
      <c r="R124" s="34"/>
    </row>
    <row r="125" spans="1:18">
      <c r="A125" s="556">
        <v>119</v>
      </c>
      <c r="B125" s="468"/>
      <c r="C125" s="438" t="s">
        <v>59</v>
      </c>
      <c r="D125" s="471"/>
      <c r="E125" s="471"/>
      <c r="F125" s="34"/>
      <c r="G125" s="34"/>
      <c r="H125" s="34"/>
      <c r="I125" s="438"/>
      <c r="J125" s="203"/>
      <c r="K125" s="168"/>
      <c r="L125" s="168"/>
      <c r="M125" s="34"/>
      <c r="N125" s="471"/>
      <c r="O125" s="33"/>
      <c r="P125" s="34"/>
      <c r="Q125" s="34"/>
      <c r="R125" s="34"/>
    </row>
    <row r="126" spans="1:18">
      <c r="A126" s="556">
        <v>120</v>
      </c>
      <c r="B126" s="468"/>
      <c r="C126" s="438" t="s">
        <v>311</v>
      </c>
      <c r="D126" s="471"/>
      <c r="E126" s="471"/>
      <c r="F126" s="34"/>
      <c r="G126" s="34"/>
      <c r="H126" s="34"/>
      <c r="I126" s="438" t="s">
        <v>311</v>
      </c>
      <c r="J126" s="203" t="s">
        <v>203</v>
      </c>
      <c r="K126" s="168">
        <v>2.35</v>
      </c>
      <c r="L126" s="168"/>
      <c r="M126" s="34"/>
      <c r="N126" s="471"/>
      <c r="O126" s="33"/>
      <c r="P126" s="34"/>
      <c r="Q126" s="34"/>
      <c r="R126" s="34"/>
    </row>
    <row r="127" spans="1:18">
      <c r="A127" s="556">
        <v>121</v>
      </c>
      <c r="B127" s="468"/>
      <c r="C127" s="438" t="s">
        <v>49</v>
      </c>
      <c r="D127" s="471"/>
      <c r="E127" s="471"/>
      <c r="F127" s="34"/>
      <c r="G127" s="34"/>
      <c r="H127" s="34"/>
      <c r="I127" s="438"/>
      <c r="J127" s="203"/>
      <c r="K127" s="168"/>
      <c r="L127" s="168"/>
      <c r="M127" s="34"/>
      <c r="N127" s="471"/>
      <c r="O127" s="33"/>
      <c r="P127" s="34"/>
      <c r="Q127" s="34"/>
      <c r="R127" s="34"/>
    </row>
    <row r="128" spans="1:18">
      <c r="A128" s="556">
        <v>122</v>
      </c>
      <c r="B128" s="468"/>
      <c r="C128" s="438" t="s">
        <v>586</v>
      </c>
      <c r="D128" s="471"/>
      <c r="E128" s="471"/>
      <c r="F128" s="34"/>
      <c r="G128" s="34"/>
      <c r="H128" s="34"/>
      <c r="I128" s="438"/>
      <c r="J128" s="203"/>
      <c r="K128" s="168"/>
      <c r="L128" s="168"/>
      <c r="M128" s="34"/>
      <c r="N128" s="471"/>
      <c r="O128" s="33"/>
      <c r="P128" s="34"/>
      <c r="Q128" s="34"/>
      <c r="R128" s="34"/>
    </row>
    <row r="129" spans="1:18">
      <c r="A129" s="556">
        <v>123</v>
      </c>
      <c r="B129" s="468"/>
      <c r="C129" s="438" t="s">
        <v>98</v>
      </c>
      <c r="D129" s="471"/>
      <c r="E129" s="471"/>
      <c r="F129" s="34"/>
      <c r="G129" s="34"/>
      <c r="H129" s="34"/>
      <c r="I129" s="438" t="s">
        <v>98</v>
      </c>
      <c r="J129" s="203" t="s">
        <v>82</v>
      </c>
      <c r="K129" s="168">
        <v>0.49</v>
      </c>
      <c r="L129" s="168"/>
      <c r="M129" s="34"/>
      <c r="N129" s="471"/>
      <c r="O129" s="33"/>
      <c r="P129" s="34"/>
      <c r="Q129" s="34"/>
      <c r="R129" s="34"/>
    </row>
    <row r="130" spans="1:18">
      <c r="A130" s="556">
        <v>124</v>
      </c>
      <c r="B130" s="468"/>
      <c r="C130" s="438" t="s">
        <v>587</v>
      </c>
      <c r="D130" s="471"/>
      <c r="E130" s="471"/>
      <c r="F130" s="34"/>
      <c r="G130" s="34"/>
      <c r="H130" s="34"/>
      <c r="I130" s="438" t="s">
        <v>587</v>
      </c>
      <c r="J130" s="203" t="s">
        <v>131</v>
      </c>
      <c r="K130" s="168">
        <v>0.08</v>
      </c>
      <c r="L130" s="168"/>
      <c r="M130" s="34"/>
      <c r="N130" s="471"/>
      <c r="O130" s="33"/>
      <c r="P130" s="34"/>
      <c r="Q130" s="34"/>
      <c r="R130" s="34"/>
    </row>
    <row r="131" spans="1:18">
      <c r="A131" s="556">
        <v>125</v>
      </c>
      <c r="B131" s="468"/>
      <c r="C131" s="438" t="s">
        <v>130</v>
      </c>
      <c r="D131" s="471"/>
      <c r="E131" s="471"/>
      <c r="F131" s="34"/>
      <c r="G131" s="34"/>
      <c r="H131" s="34"/>
      <c r="I131" s="438"/>
      <c r="J131" s="203"/>
      <c r="K131" s="168"/>
      <c r="L131" s="168"/>
      <c r="M131" s="34"/>
      <c r="N131" s="471"/>
      <c r="O131" s="33"/>
      <c r="P131" s="34"/>
      <c r="Q131" s="34"/>
      <c r="R131" s="34"/>
    </row>
    <row r="132" spans="1:18">
      <c r="A132" s="556">
        <v>126</v>
      </c>
      <c r="B132" s="468"/>
      <c r="C132" s="438" t="s">
        <v>260</v>
      </c>
      <c r="D132" s="471"/>
      <c r="E132" s="471"/>
      <c r="F132" s="34"/>
      <c r="G132" s="34"/>
      <c r="H132" s="34"/>
      <c r="I132" s="438"/>
      <c r="J132" s="203"/>
      <c r="K132" s="168"/>
      <c r="L132" s="168"/>
      <c r="M132" s="34"/>
      <c r="N132" s="471"/>
      <c r="O132" s="33"/>
      <c r="P132" s="34"/>
      <c r="Q132" s="34"/>
      <c r="R132" s="34"/>
    </row>
    <row r="133" spans="1:18">
      <c r="A133" s="556">
        <v>127</v>
      </c>
      <c r="B133" s="468"/>
      <c r="C133" s="438" t="s">
        <v>56</v>
      </c>
      <c r="D133" s="471"/>
      <c r="E133" s="471"/>
      <c r="F133" s="34"/>
      <c r="G133" s="34"/>
      <c r="H133" s="34"/>
      <c r="I133" s="438" t="s">
        <v>56</v>
      </c>
      <c r="J133" s="203" t="s">
        <v>588</v>
      </c>
      <c r="K133" s="168">
        <v>1.01</v>
      </c>
      <c r="L133" s="168"/>
      <c r="M133" s="34"/>
      <c r="N133" s="471"/>
      <c r="O133" s="33"/>
      <c r="P133" s="34"/>
      <c r="Q133" s="34"/>
      <c r="R133" s="34"/>
    </row>
    <row r="134" spans="1:18">
      <c r="A134" s="556">
        <v>128</v>
      </c>
      <c r="B134" s="468"/>
      <c r="C134" s="438" t="s">
        <v>150</v>
      </c>
      <c r="D134" s="471"/>
      <c r="E134" s="471"/>
      <c r="F134" s="34"/>
      <c r="G134" s="34"/>
      <c r="H134" s="34"/>
      <c r="I134" s="438" t="s">
        <v>150</v>
      </c>
      <c r="J134" s="203" t="s">
        <v>589</v>
      </c>
      <c r="K134" s="168">
        <v>0.6</v>
      </c>
      <c r="L134" s="168"/>
      <c r="M134" s="34"/>
      <c r="N134" s="471"/>
      <c r="O134" s="33"/>
      <c r="P134" s="34"/>
      <c r="Q134" s="34"/>
      <c r="R134" s="34"/>
    </row>
    <row r="135" spans="1:18">
      <c r="A135" s="556">
        <v>129</v>
      </c>
      <c r="B135" s="468"/>
      <c r="C135" s="438" t="s">
        <v>386</v>
      </c>
      <c r="D135" s="471"/>
      <c r="E135" s="471"/>
      <c r="F135" s="34"/>
      <c r="G135" s="34"/>
      <c r="H135" s="34"/>
      <c r="I135" s="438" t="s">
        <v>386</v>
      </c>
      <c r="J135" s="567">
        <v>30</v>
      </c>
      <c r="K135" s="168">
        <v>0.15</v>
      </c>
      <c r="L135" s="168"/>
      <c r="M135" s="34"/>
      <c r="N135" s="471"/>
      <c r="O135" s="33"/>
      <c r="P135" s="34"/>
      <c r="Q135" s="34"/>
      <c r="R135" s="34"/>
    </row>
    <row r="136" spans="1:18">
      <c r="A136" s="556">
        <v>130</v>
      </c>
      <c r="B136" s="468"/>
      <c r="C136" s="438" t="s">
        <v>590</v>
      </c>
      <c r="D136" s="471"/>
      <c r="E136" s="471"/>
      <c r="F136" s="34"/>
      <c r="G136" s="34"/>
      <c r="H136" s="34"/>
      <c r="I136" s="438" t="s">
        <v>590</v>
      </c>
      <c r="J136" s="567">
        <v>2</v>
      </c>
      <c r="K136" s="168">
        <v>1.2</v>
      </c>
      <c r="L136" s="168"/>
      <c r="M136" s="34"/>
      <c r="N136" s="471"/>
      <c r="O136" s="33"/>
      <c r="P136" s="34"/>
      <c r="Q136" s="34"/>
      <c r="R136" s="34"/>
    </row>
    <row r="137" spans="1:18">
      <c r="A137" s="556">
        <v>131</v>
      </c>
      <c r="B137" s="468"/>
      <c r="C137" s="438" t="s">
        <v>407</v>
      </c>
      <c r="D137" s="471"/>
      <c r="E137" s="471"/>
      <c r="F137" s="34"/>
      <c r="G137" s="34"/>
      <c r="H137" s="34"/>
      <c r="I137" s="438" t="s">
        <v>407</v>
      </c>
      <c r="J137" s="203" t="s">
        <v>513</v>
      </c>
      <c r="K137" s="168">
        <v>1.2</v>
      </c>
      <c r="L137" s="168"/>
      <c r="M137" s="34"/>
      <c r="N137" s="471"/>
      <c r="O137" s="33"/>
      <c r="P137" s="34"/>
      <c r="Q137" s="34"/>
      <c r="R137" s="34"/>
    </row>
    <row r="138" spans="1:18">
      <c r="A138" s="556">
        <v>132</v>
      </c>
      <c r="B138" s="468"/>
      <c r="C138" s="438" t="s">
        <v>79</v>
      </c>
      <c r="D138" s="471"/>
      <c r="E138" s="471"/>
      <c r="F138" s="34"/>
      <c r="G138" s="34"/>
      <c r="H138" s="34"/>
      <c r="I138" s="438" t="s">
        <v>79</v>
      </c>
      <c r="J138" s="203" t="s">
        <v>591</v>
      </c>
      <c r="K138" s="168">
        <v>1.01</v>
      </c>
      <c r="L138" s="168"/>
      <c r="M138" s="34"/>
      <c r="N138" s="471"/>
      <c r="O138" s="33"/>
      <c r="P138" s="34"/>
      <c r="Q138" s="34"/>
      <c r="R138" s="34"/>
    </row>
    <row r="139" spans="1:18">
      <c r="A139" s="556">
        <v>133</v>
      </c>
      <c r="B139" s="468"/>
      <c r="C139" s="438" t="s">
        <v>102</v>
      </c>
      <c r="D139" s="471"/>
      <c r="E139" s="471"/>
      <c r="F139" s="34"/>
      <c r="G139" s="34"/>
      <c r="H139" s="34"/>
      <c r="I139" s="438"/>
      <c r="J139" s="203"/>
      <c r="K139" s="168"/>
      <c r="L139" s="168"/>
      <c r="M139" s="34"/>
      <c r="N139" s="471"/>
      <c r="O139" s="33"/>
      <c r="P139" s="34"/>
      <c r="Q139" s="34"/>
      <c r="R139" s="34"/>
    </row>
    <row r="140" spans="1:18">
      <c r="A140" s="556">
        <v>134</v>
      </c>
      <c r="B140" s="468"/>
      <c r="C140" s="438" t="s">
        <v>475</v>
      </c>
      <c r="D140" s="471"/>
      <c r="E140" s="471"/>
      <c r="F140" s="34"/>
      <c r="G140" s="34"/>
      <c r="H140" s="34"/>
      <c r="I140" s="438" t="s">
        <v>475</v>
      </c>
      <c r="J140" s="203" t="s">
        <v>592</v>
      </c>
      <c r="K140" s="168">
        <v>0.6</v>
      </c>
      <c r="L140" s="168"/>
      <c r="M140" s="34"/>
      <c r="N140" s="471"/>
      <c r="O140" s="33"/>
      <c r="P140" s="34"/>
      <c r="Q140" s="34"/>
      <c r="R140" s="34"/>
    </row>
    <row r="141" spans="1:18">
      <c r="A141" s="556">
        <v>135</v>
      </c>
      <c r="B141" s="468"/>
      <c r="C141" s="438" t="s">
        <v>593</v>
      </c>
      <c r="D141" s="471"/>
      <c r="E141" s="471"/>
      <c r="F141" s="34"/>
      <c r="G141" s="34"/>
      <c r="H141" s="34"/>
      <c r="I141" s="438"/>
      <c r="J141" s="203"/>
      <c r="K141" s="168"/>
      <c r="L141" s="168"/>
      <c r="M141" s="34"/>
      <c r="N141" s="471"/>
      <c r="O141" s="33"/>
      <c r="P141" s="34"/>
      <c r="Q141" s="34"/>
      <c r="R141" s="34"/>
    </row>
    <row r="142" spans="1:18">
      <c r="A142" s="556">
        <v>136</v>
      </c>
      <c r="B142" s="468"/>
      <c r="C142" s="438" t="s">
        <v>69</v>
      </c>
      <c r="D142" s="471"/>
      <c r="E142" s="471"/>
      <c r="F142" s="34"/>
      <c r="G142" s="34"/>
      <c r="H142" s="34"/>
      <c r="I142" s="438" t="s">
        <v>69</v>
      </c>
      <c r="J142" s="203" t="s">
        <v>412</v>
      </c>
      <c r="K142" s="168">
        <v>0.5</v>
      </c>
      <c r="L142" s="168"/>
      <c r="M142" s="34"/>
      <c r="N142" s="471"/>
      <c r="O142" s="33"/>
      <c r="P142" s="34"/>
      <c r="Q142" s="34"/>
      <c r="R142" s="34"/>
    </row>
    <row r="143" spans="1:18">
      <c r="A143" s="556">
        <v>137</v>
      </c>
      <c r="B143" s="468"/>
      <c r="C143" s="104" t="s">
        <v>438</v>
      </c>
      <c r="D143" s="471"/>
      <c r="E143" s="471"/>
      <c r="F143" s="34"/>
      <c r="G143" s="34"/>
      <c r="H143" s="34"/>
      <c r="I143" s="104" t="s">
        <v>438</v>
      </c>
      <c r="J143" s="125" t="s">
        <v>421</v>
      </c>
      <c r="K143" s="114">
        <v>1.8974</v>
      </c>
      <c r="L143" s="49"/>
      <c r="M143" s="34"/>
      <c r="N143" s="471"/>
      <c r="O143" s="33"/>
      <c r="P143" s="34"/>
      <c r="Q143" s="34"/>
      <c r="R143" s="34"/>
    </row>
    <row r="144" spans="1:18">
      <c r="A144" s="556">
        <v>138</v>
      </c>
      <c r="B144" s="468"/>
      <c r="C144" s="72" t="s">
        <v>594</v>
      </c>
      <c r="D144" s="471"/>
      <c r="E144" s="471"/>
      <c r="F144" s="34"/>
      <c r="G144" s="34"/>
      <c r="H144" s="34"/>
      <c r="I144" s="72" t="s">
        <v>594</v>
      </c>
      <c r="J144" s="72" t="s">
        <v>595</v>
      </c>
      <c r="K144" s="49">
        <v>0.02</v>
      </c>
      <c r="L144" s="49"/>
      <c r="M144" s="34"/>
      <c r="N144" s="471"/>
      <c r="O144" s="33"/>
      <c r="P144" s="34"/>
      <c r="Q144" s="34"/>
      <c r="R144" s="34"/>
    </row>
    <row r="145" spans="1:18">
      <c r="A145" s="556">
        <v>139</v>
      </c>
      <c r="B145" s="468"/>
      <c r="C145" s="32" t="s">
        <v>596</v>
      </c>
      <c r="D145" s="471"/>
      <c r="E145" s="471"/>
      <c r="F145" s="34"/>
      <c r="G145" s="34"/>
      <c r="H145" s="34"/>
      <c r="I145" s="32" t="s">
        <v>596</v>
      </c>
      <c r="J145" s="32" t="s">
        <v>558</v>
      </c>
      <c r="K145" s="49">
        <v>4.3</v>
      </c>
      <c r="L145" s="49"/>
      <c r="M145" s="34"/>
      <c r="N145" s="471"/>
      <c r="O145" s="33"/>
      <c r="P145" s="34"/>
      <c r="Q145" s="34"/>
      <c r="R145" s="34"/>
    </row>
    <row r="146" spans="1:18">
      <c r="A146" s="556">
        <v>140</v>
      </c>
      <c r="B146" s="468"/>
      <c r="C146" s="72" t="s">
        <v>253</v>
      </c>
      <c r="D146" s="471"/>
      <c r="E146" s="471"/>
      <c r="F146" s="34"/>
      <c r="G146" s="34"/>
      <c r="H146" s="34"/>
      <c r="I146" s="72" t="s">
        <v>253</v>
      </c>
      <c r="J146" s="72" t="s">
        <v>597</v>
      </c>
      <c r="K146" s="49">
        <v>1</v>
      </c>
      <c r="L146" s="49"/>
      <c r="M146" s="34"/>
      <c r="N146" s="471"/>
      <c r="O146" s="33"/>
      <c r="P146" s="34"/>
      <c r="Q146" s="34"/>
      <c r="R146" s="34"/>
    </row>
    <row r="147" spans="1:18">
      <c r="A147" s="556">
        <v>141</v>
      </c>
      <c r="B147" s="468"/>
      <c r="C147" s="72" t="s">
        <v>436</v>
      </c>
      <c r="D147" s="471"/>
      <c r="E147" s="471"/>
      <c r="F147" s="34"/>
      <c r="G147" s="34"/>
      <c r="H147" s="34"/>
      <c r="I147" s="72" t="s">
        <v>436</v>
      </c>
      <c r="J147" s="60" t="s">
        <v>203</v>
      </c>
      <c r="K147" s="49">
        <v>1</v>
      </c>
      <c r="L147" s="49"/>
      <c r="M147" s="34"/>
      <c r="N147" s="471"/>
      <c r="O147" s="33"/>
      <c r="P147" s="34"/>
      <c r="Q147" s="34"/>
      <c r="R147" s="34"/>
    </row>
    <row r="148" spans="1:18">
      <c r="A148" s="556">
        <v>142</v>
      </c>
      <c r="B148" s="468"/>
      <c r="C148" s="72" t="s">
        <v>118</v>
      </c>
      <c r="D148" s="471"/>
      <c r="E148" s="471"/>
      <c r="F148" s="34"/>
      <c r="G148" s="34"/>
      <c r="H148" s="34"/>
      <c r="I148" s="72"/>
      <c r="J148" s="32"/>
      <c r="K148" s="49"/>
      <c r="L148" s="49"/>
      <c r="M148" s="34"/>
      <c r="N148" s="471"/>
      <c r="O148" s="33"/>
      <c r="P148" s="34"/>
      <c r="Q148" s="34"/>
      <c r="R148" s="34"/>
    </row>
    <row r="149" spans="1:18">
      <c r="A149" s="556">
        <v>143</v>
      </c>
      <c r="B149" s="468"/>
      <c r="C149" s="72" t="s">
        <v>598</v>
      </c>
      <c r="D149" s="471"/>
      <c r="E149" s="471"/>
      <c r="F149" s="34"/>
      <c r="G149" s="34"/>
      <c r="H149" s="34"/>
      <c r="I149" s="72"/>
      <c r="J149" s="32"/>
      <c r="K149" s="49"/>
      <c r="L149" s="49"/>
      <c r="M149" s="34"/>
      <c r="N149" s="471"/>
      <c r="O149" s="33"/>
      <c r="P149" s="34"/>
      <c r="Q149" s="34"/>
      <c r="R149" s="34"/>
    </row>
    <row r="150" spans="1:18">
      <c r="A150" s="556">
        <v>144</v>
      </c>
      <c r="B150" s="468"/>
      <c r="C150" s="32" t="s">
        <v>599</v>
      </c>
      <c r="D150" s="471"/>
      <c r="E150" s="471"/>
      <c r="F150" s="34"/>
      <c r="G150" s="34"/>
      <c r="H150" s="34"/>
      <c r="I150" s="32"/>
      <c r="J150" s="32"/>
      <c r="K150" s="49"/>
      <c r="L150" s="49"/>
      <c r="M150" s="34"/>
      <c r="N150" s="471"/>
      <c r="O150" s="33"/>
      <c r="P150" s="34"/>
      <c r="Q150" s="34"/>
      <c r="R150" s="34"/>
    </row>
    <row r="151" spans="1:18">
      <c r="A151" s="556">
        <v>145</v>
      </c>
      <c r="B151" s="468"/>
      <c r="C151" s="32" t="s">
        <v>48</v>
      </c>
      <c r="D151" s="471"/>
      <c r="E151" s="471"/>
      <c r="F151" s="34"/>
      <c r="G151" s="34"/>
      <c r="H151" s="34"/>
      <c r="I151" s="32" t="s">
        <v>48</v>
      </c>
      <c r="J151" s="32" t="s">
        <v>600</v>
      </c>
      <c r="K151" s="49">
        <v>1</v>
      </c>
      <c r="L151" s="49"/>
      <c r="M151" s="34"/>
      <c r="N151" s="471"/>
      <c r="O151" s="33"/>
      <c r="P151" s="34"/>
      <c r="Q151" s="34"/>
      <c r="R151" s="34"/>
    </row>
    <row r="152" spans="1:18">
      <c r="A152" s="556">
        <v>146</v>
      </c>
      <c r="B152" s="468"/>
      <c r="C152" s="137" t="s">
        <v>63</v>
      </c>
      <c r="D152" s="471"/>
      <c r="E152" s="471"/>
      <c r="F152" s="34"/>
      <c r="G152" s="34"/>
      <c r="H152" s="34"/>
      <c r="I152" s="121" t="s">
        <v>63</v>
      </c>
      <c r="J152" s="574">
        <v>20</v>
      </c>
      <c r="K152" s="121">
        <v>0.03</v>
      </c>
      <c r="L152" s="121"/>
      <c r="M152" s="34"/>
      <c r="N152" s="471"/>
      <c r="O152" s="33"/>
      <c r="P152" s="34"/>
      <c r="Q152" s="34"/>
      <c r="R152" s="34"/>
    </row>
    <row r="153" spans="1:18">
      <c r="A153" s="556">
        <v>147</v>
      </c>
      <c r="B153" s="468"/>
      <c r="C153" s="137" t="s">
        <v>601</v>
      </c>
      <c r="D153" s="471"/>
      <c r="E153" s="471"/>
      <c r="F153" s="34"/>
      <c r="G153" s="34"/>
      <c r="H153" s="34"/>
      <c r="I153" s="32"/>
      <c r="J153" s="32"/>
      <c r="K153" s="49"/>
      <c r="L153" s="49"/>
      <c r="M153" s="34"/>
      <c r="N153" s="471"/>
      <c r="O153" s="33"/>
      <c r="P153" s="34"/>
      <c r="Q153" s="34"/>
      <c r="R153" s="34"/>
    </row>
    <row r="154" spans="1:18">
      <c r="A154" s="556">
        <v>148</v>
      </c>
      <c r="B154" s="468"/>
      <c r="C154" s="137" t="s">
        <v>602</v>
      </c>
      <c r="D154" s="471"/>
      <c r="E154" s="471"/>
      <c r="F154" s="34"/>
      <c r="G154" s="34"/>
      <c r="H154" s="34"/>
      <c r="I154" s="32"/>
      <c r="J154" s="32"/>
      <c r="K154" s="49"/>
      <c r="L154" s="49"/>
      <c r="M154" s="34"/>
      <c r="N154" s="471"/>
      <c r="O154" s="33"/>
      <c r="P154" s="34"/>
      <c r="Q154" s="34"/>
      <c r="R154" s="34"/>
    </row>
    <row r="155" spans="1:18">
      <c r="A155" s="556">
        <v>149</v>
      </c>
      <c r="B155" s="468"/>
      <c r="C155" s="137" t="s">
        <v>603</v>
      </c>
      <c r="D155" s="471"/>
      <c r="E155" s="471"/>
      <c r="F155" s="34"/>
      <c r="G155" s="34"/>
      <c r="H155" s="34"/>
      <c r="I155" s="32"/>
      <c r="J155" s="32"/>
      <c r="K155" s="49"/>
      <c r="L155" s="49"/>
      <c r="M155" s="34"/>
      <c r="N155" s="471"/>
      <c r="O155" s="33"/>
      <c r="P155" s="34"/>
      <c r="Q155" s="34"/>
      <c r="R155" s="34"/>
    </row>
    <row r="156" spans="1:18">
      <c r="A156" s="556">
        <v>150</v>
      </c>
      <c r="B156" s="468"/>
      <c r="C156" s="137" t="s">
        <v>443</v>
      </c>
      <c r="D156" s="471"/>
      <c r="E156" s="471"/>
      <c r="F156" s="34"/>
      <c r="G156" s="34"/>
      <c r="H156" s="34"/>
      <c r="I156" s="32"/>
      <c r="J156" s="32"/>
      <c r="K156" s="49"/>
      <c r="L156" s="49"/>
      <c r="M156" s="34"/>
      <c r="N156" s="471"/>
      <c r="O156" s="33"/>
      <c r="P156" s="34"/>
      <c r="Q156" s="34"/>
      <c r="R156" s="34"/>
    </row>
    <row r="157" spans="1:18">
      <c r="A157" s="556">
        <v>151</v>
      </c>
      <c r="B157" s="468"/>
      <c r="C157" s="137" t="s">
        <v>604</v>
      </c>
      <c r="D157" s="471"/>
      <c r="E157" s="471"/>
      <c r="F157" s="34"/>
      <c r="G157" s="34"/>
      <c r="H157" s="34"/>
      <c r="I157" s="32"/>
      <c r="J157" s="32"/>
      <c r="K157" s="49"/>
      <c r="L157" s="49"/>
      <c r="M157" s="34"/>
      <c r="N157" s="471"/>
      <c r="O157" s="33"/>
      <c r="P157" s="34"/>
      <c r="Q157" s="34"/>
      <c r="R157" s="34"/>
    </row>
    <row r="158" spans="1:18">
      <c r="A158" s="556">
        <v>152</v>
      </c>
      <c r="B158" s="468"/>
      <c r="C158" s="137" t="s">
        <v>605</v>
      </c>
      <c r="D158" s="471"/>
      <c r="E158" s="471"/>
      <c r="F158" s="34"/>
      <c r="G158" s="34"/>
      <c r="H158" s="34"/>
      <c r="I158" s="32"/>
      <c r="J158" s="60"/>
      <c r="K158" s="48"/>
      <c r="L158" s="121"/>
      <c r="M158" s="34"/>
      <c r="N158" s="471"/>
      <c r="O158" s="33"/>
      <c r="P158" s="34"/>
      <c r="Q158" s="34"/>
      <c r="R158" s="34"/>
    </row>
    <row r="159" spans="1:18">
      <c r="A159" s="556">
        <v>153</v>
      </c>
      <c r="B159" s="468"/>
      <c r="C159" s="137" t="s">
        <v>136</v>
      </c>
      <c r="D159" s="471"/>
      <c r="E159" s="471"/>
      <c r="F159" s="34"/>
      <c r="G159" s="34"/>
      <c r="H159" s="34"/>
      <c r="I159" s="32"/>
      <c r="J159" s="60"/>
      <c r="K159" s="48"/>
      <c r="L159" s="121"/>
      <c r="M159" s="34"/>
      <c r="N159" s="471"/>
      <c r="O159" s="33"/>
      <c r="P159" s="34"/>
      <c r="Q159" s="34"/>
      <c r="R159" s="34"/>
    </row>
    <row r="160" spans="1:18">
      <c r="A160" s="556">
        <v>154</v>
      </c>
      <c r="B160" s="97" t="s">
        <v>266</v>
      </c>
      <c r="C160" s="572" t="s">
        <v>50</v>
      </c>
      <c r="D160" s="121">
        <v>70.44</v>
      </c>
      <c r="E160" s="121">
        <v>66.83</v>
      </c>
      <c r="F160" s="49">
        <v>3.61</v>
      </c>
      <c r="G160" s="121">
        <v>43.26</v>
      </c>
      <c r="H160" s="121">
        <v>1.81</v>
      </c>
      <c r="I160" s="572" t="s">
        <v>50</v>
      </c>
      <c r="J160" s="125" t="s">
        <v>236</v>
      </c>
      <c r="K160" s="121">
        <v>0.99</v>
      </c>
      <c r="L160" s="49"/>
      <c r="M160" s="121">
        <v>8.79</v>
      </c>
      <c r="N160" s="121">
        <v>0.8</v>
      </c>
      <c r="O160" s="48">
        <v>11.71</v>
      </c>
      <c r="P160" s="49">
        <v>1</v>
      </c>
      <c r="Q160" s="49">
        <v>3.07</v>
      </c>
      <c r="R160" s="49">
        <v>0</v>
      </c>
    </row>
    <row r="161" spans="1:18">
      <c r="A161" s="556">
        <v>155</v>
      </c>
      <c r="B161" s="97"/>
      <c r="C161" s="572" t="s">
        <v>51</v>
      </c>
      <c r="D161" s="121"/>
      <c r="E161" s="121"/>
      <c r="F161" s="49"/>
      <c r="G161" s="121"/>
      <c r="H161" s="121"/>
      <c r="I161" s="572" t="s">
        <v>51</v>
      </c>
      <c r="J161" s="125" t="s">
        <v>494</v>
      </c>
      <c r="K161" s="121">
        <v>0.6</v>
      </c>
      <c r="L161" s="49"/>
      <c r="M161" s="121"/>
      <c r="N161" s="121"/>
      <c r="O161" s="48"/>
      <c r="P161" s="49"/>
      <c r="Q161" s="49"/>
      <c r="R161" s="49"/>
    </row>
    <row r="162" spans="1:18">
      <c r="A162" s="556">
        <v>156</v>
      </c>
      <c r="B162" s="97"/>
      <c r="C162" s="572" t="s">
        <v>63</v>
      </c>
      <c r="D162" s="121"/>
      <c r="E162" s="121"/>
      <c r="F162" s="49"/>
      <c r="G162" s="121"/>
      <c r="H162" s="121"/>
      <c r="I162" s="572" t="s">
        <v>154</v>
      </c>
      <c r="J162" s="125" t="s">
        <v>312</v>
      </c>
      <c r="K162" s="121">
        <v>1.67</v>
      </c>
      <c r="L162" s="48"/>
      <c r="M162" s="121"/>
      <c r="N162" s="121"/>
      <c r="O162" s="48"/>
      <c r="P162" s="49"/>
      <c r="Q162" s="49"/>
      <c r="R162" s="49"/>
    </row>
    <row r="163" spans="1:18">
      <c r="A163" s="556">
        <v>157</v>
      </c>
      <c r="B163" s="97"/>
      <c r="C163" s="572" t="s">
        <v>89</v>
      </c>
      <c r="D163" s="121"/>
      <c r="E163" s="121"/>
      <c r="F163" s="49"/>
      <c r="G163" s="121"/>
      <c r="H163" s="121"/>
      <c r="I163" s="572" t="s">
        <v>89</v>
      </c>
      <c r="J163" s="125" t="s">
        <v>606</v>
      </c>
      <c r="K163" s="121">
        <v>1.77</v>
      </c>
      <c r="L163" s="48">
        <v>0.01</v>
      </c>
      <c r="M163" s="121"/>
      <c r="N163" s="121"/>
      <c r="O163" s="48"/>
      <c r="P163" s="49"/>
      <c r="Q163" s="49"/>
      <c r="R163" s="49"/>
    </row>
    <row r="164" spans="1:18">
      <c r="A164" s="556">
        <v>158</v>
      </c>
      <c r="B164" s="97"/>
      <c r="C164" s="572" t="s">
        <v>99</v>
      </c>
      <c r="D164" s="121"/>
      <c r="E164" s="121"/>
      <c r="F164" s="49"/>
      <c r="G164" s="121"/>
      <c r="H164" s="121"/>
      <c r="I164" s="572" t="s">
        <v>99</v>
      </c>
      <c r="J164" s="125" t="s">
        <v>607</v>
      </c>
      <c r="K164" s="49">
        <v>2.06</v>
      </c>
      <c r="L164" s="29">
        <v>0.01</v>
      </c>
      <c r="M164" s="121"/>
      <c r="N164" s="121"/>
      <c r="O164" s="48"/>
      <c r="P164" s="49"/>
      <c r="Q164" s="49"/>
      <c r="R164" s="49"/>
    </row>
    <row r="165" spans="1:18">
      <c r="A165" s="556">
        <v>159</v>
      </c>
      <c r="B165" s="97"/>
      <c r="C165" s="572" t="s">
        <v>49</v>
      </c>
      <c r="D165" s="121"/>
      <c r="E165" s="121"/>
      <c r="F165" s="49"/>
      <c r="G165" s="121"/>
      <c r="H165" s="121"/>
      <c r="I165" s="572" t="s">
        <v>49</v>
      </c>
      <c r="J165" s="125" t="s">
        <v>335</v>
      </c>
      <c r="K165" s="121">
        <v>0.4</v>
      </c>
      <c r="L165" s="48"/>
      <c r="M165" s="121"/>
      <c r="N165" s="121"/>
      <c r="O165" s="48"/>
      <c r="P165" s="49"/>
      <c r="Q165" s="49"/>
      <c r="R165" s="49"/>
    </row>
    <row r="166" spans="1:18">
      <c r="A166" s="556">
        <v>160</v>
      </c>
      <c r="B166" s="97"/>
      <c r="C166" s="572" t="s">
        <v>93</v>
      </c>
      <c r="D166" s="121"/>
      <c r="E166" s="121"/>
      <c r="F166" s="49"/>
      <c r="G166" s="121"/>
      <c r="H166" s="121"/>
      <c r="I166" s="572" t="s">
        <v>93</v>
      </c>
      <c r="J166" s="125" t="s">
        <v>378</v>
      </c>
      <c r="K166" s="121">
        <v>0.7</v>
      </c>
      <c r="L166" s="48"/>
      <c r="M166" s="121"/>
      <c r="N166" s="121"/>
      <c r="O166" s="48"/>
      <c r="P166" s="49"/>
      <c r="Q166" s="49"/>
      <c r="R166" s="49"/>
    </row>
    <row r="167" spans="1:18">
      <c r="A167" s="556">
        <v>161</v>
      </c>
      <c r="B167" s="97"/>
      <c r="C167" s="572" t="s">
        <v>149</v>
      </c>
      <c r="D167" s="121"/>
      <c r="E167" s="121"/>
      <c r="F167" s="49"/>
      <c r="G167" s="121"/>
      <c r="H167" s="121"/>
      <c r="I167" s="572" t="s">
        <v>149</v>
      </c>
      <c r="J167" s="125" t="s">
        <v>190</v>
      </c>
      <c r="K167" s="121">
        <v>0.36</v>
      </c>
      <c r="L167" s="48"/>
      <c r="M167" s="121"/>
      <c r="N167" s="121"/>
      <c r="O167" s="48"/>
      <c r="P167" s="49"/>
      <c r="Q167" s="49"/>
      <c r="R167" s="49"/>
    </row>
    <row r="168" spans="1:18">
      <c r="A168" s="556">
        <v>162</v>
      </c>
      <c r="B168" s="97"/>
      <c r="C168" s="572" t="s">
        <v>490</v>
      </c>
      <c r="D168" s="121"/>
      <c r="E168" s="121"/>
      <c r="F168" s="49"/>
      <c r="G168" s="121"/>
      <c r="H168" s="121"/>
      <c r="I168" s="572" t="s">
        <v>490</v>
      </c>
      <c r="J168" s="125" t="s">
        <v>570</v>
      </c>
      <c r="K168" s="121">
        <v>0.05</v>
      </c>
      <c r="L168" s="48"/>
      <c r="M168" s="121"/>
      <c r="N168" s="121"/>
      <c r="O168" s="48"/>
      <c r="P168" s="49"/>
      <c r="Q168" s="49"/>
      <c r="R168" s="49"/>
    </row>
    <row r="169" spans="1:18">
      <c r="A169" s="556">
        <v>163</v>
      </c>
      <c r="B169" s="97"/>
      <c r="C169" s="572" t="s">
        <v>81</v>
      </c>
      <c r="D169" s="121"/>
      <c r="E169" s="121"/>
      <c r="F169" s="49"/>
      <c r="G169" s="121"/>
      <c r="H169" s="121"/>
      <c r="I169" s="572" t="s">
        <v>81</v>
      </c>
      <c r="J169" s="125" t="s">
        <v>262</v>
      </c>
      <c r="K169" s="121">
        <v>0.45</v>
      </c>
      <c r="L169" s="48"/>
      <c r="M169" s="121"/>
      <c r="N169" s="121"/>
      <c r="O169" s="48"/>
      <c r="P169" s="49"/>
      <c r="Q169" s="49"/>
      <c r="R169" s="49"/>
    </row>
    <row r="170" spans="1:18">
      <c r="A170" s="556">
        <v>164</v>
      </c>
      <c r="B170" s="97"/>
      <c r="C170" s="572" t="s">
        <v>608</v>
      </c>
      <c r="D170" s="121"/>
      <c r="E170" s="121"/>
      <c r="F170" s="49"/>
      <c r="G170" s="121"/>
      <c r="H170" s="121"/>
      <c r="I170" s="572" t="s">
        <v>608</v>
      </c>
      <c r="J170" s="125" t="s">
        <v>70</v>
      </c>
      <c r="K170" s="121">
        <v>0.1</v>
      </c>
      <c r="L170" s="48"/>
      <c r="M170" s="121"/>
      <c r="N170" s="121"/>
      <c r="O170" s="48"/>
      <c r="P170" s="49"/>
      <c r="Q170" s="49"/>
      <c r="R170" s="49"/>
    </row>
    <row r="171" spans="1:18">
      <c r="A171" s="556">
        <v>165</v>
      </c>
      <c r="B171" s="97"/>
      <c r="C171" s="572" t="s">
        <v>609</v>
      </c>
      <c r="D171" s="121"/>
      <c r="E171" s="121"/>
      <c r="F171" s="49"/>
      <c r="G171" s="121"/>
      <c r="H171" s="121"/>
      <c r="I171" s="572" t="s">
        <v>609</v>
      </c>
      <c r="J171" s="125" t="s">
        <v>70</v>
      </c>
      <c r="K171" s="121">
        <v>0.05</v>
      </c>
      <c r="L171" s="49"/>
      <c r="M171" s="121"/>
      <c r="N171" s="121"/>
      <c r="O171" s="48"/>
      <c r="P171" s="49"/>
      <c r="Q171" s="49"/>
      <c r="R171" s="49"/>
    </row>
    <row r="172" spans="1:18">
      <c r="A172" s="556">
        <v>166</v>
      </c>
      <c r="B172" s="97"/>
      <c r="C172" s="572" t="s">
        <v>96</v>
      </c>
      <c r="D172" s="121"/>
      <c r="E172" s="121"/>
      <c r="F172" s="49"/>
      <c r="G172" s="121"/>
      <c r="H172" s="121"/>
      <c r="I172" s="572" t="s">
        <v>96</v>
      </c>
      <c r="J172" s="125" t="s">
        <v>610</v>
      </c>
      <c r="K172" s="121">
        <v>0.83</v>
      </c>
      <c r="L172" s="49">
        <v>0.01</v>
      </c>
      <c r="M172" s="121"/>
      <c r="N172" s="121"/>
      <c r="O172" s="48"/>
      <c r="P172" s="49"/>
      <c r="Q172" s="49"/>
      <c r="R172" s="49"/>
    </row>
    <row r="173" spans="1:18">
      <c r="A173" s="556">
        <v>167</v>
      </c>
      <c r="B173" s="97"/>
      <c r="C173" s="572" t="s">
        <v>52</v>
      </c>
      <c r="D173" s="121"/>
      <c r="E173" s="121"/>
      <c r="F173" s="49"/>
      <c r="G173" s="121"/>
      <c r="H173" s="121"/>
      <c r="I173" s="572" t="s">
        <v>52</v>
      </c>
      <c r="J173" s="125" t="s">
        <v>588</v>
      </c>
      <c r="K173" s="121">
        <v>1.54</v>
      </c>
      <c r="L173" s="49">
        <v>0.01</v>
      </c>
      <c r="M173" s="121"/>
      <c r="N173" s="121"/>
      <c r="O173" s="48"/>
      <c r="P173" s="49"/>
      <c r="Q173" s="49"/>
      <c r="R173" s="49"/>
    </row>
    <row r="174" spans="1:18">
      <c r="A174" s="556">
        <v>168</v>
      </c>
      <c r="B174" s="97"/>
      <c r="C174" s="572" t="s">
        <v>100</v>
      </c>
      <c r="D174" s="121"/>
      <c r="E174" s="121"/>
      <c r="F174" s="49"/>
      <c r="G174" s="121"/>
      <c r="H174" s="121"/>
      <c r="I174" s="572" t="s">
        <v>100</v>
      </c>
      <c r="J174" s="125" t="s">
        <v>329</v>
      </c>
      <c r="K174" s="121">
        <v>1.14</v>
      </c>
      <c r="L174" s="49">
        <v>0.02</v>
      </c>
      <c r="M174" s="121"/>
      <c r="N174" s="121"/>
      <c r="O174" s="48"/>
      <c r="P174" s="49"/>
      <c r="Q174" s="49"/>
      <c r="R174" s="49"/>
    </row>
    <row r="175" spans="1:18">
      <c r="A175" s="556">
        <v>169</v>
      </c>
      <c r="B175" s="97"/>
      <c r="C175" s="572" t="s">
        <v>90</v>
      </c>
      <c r="D175" s="121"/>
      <c r="E175" s="121"/>
      <c r="F175" s="49"/>
      <c r="G175" s="121"/>
      <c r="H175" s="121"/>
      <c r="I175" s="572" t="s">
        <v>90</v>
      </c>
      <c r="J175" s="97" t="s">
        <v>157</v>
      </c>
      <c r="K175" s="121">
        <v>0.65</v>
      </c>
      <c r="L175" s="49">
        <v>0.2</v>
      </c>
      <c r="M175" s="121"/>
      <c r="N175" s="121"/>
      <c r="O175" s="48"/>
      <c r="P175" s="49"/>
      <c r="Q175" s="49"/>
      <c r="R175" s="49"/>
    </row>
    <row r="176" spans="1:18">
      <c r="A176" s="556">
        <v>170</v>
      </c>
      <c r="B176" s="97"/>
      <c r="C176" s="572" t="s">
        <v>47</v>
      </c>
      <c r="D176" s="121"/>
      <c r="E176" s="121"/>
      <c r="F176" s="49"/>
      <c r="G176" s="121"/>
      <c r="H176" s="121"/>
      <c r="I176" s="572" t="s">
        <v>47</v>
      </c>
      <c r="J176" s="125" t="s">
        <v>474</v>
      </c>
      <c r="K176" s="121">
        <v>2.84</v>
      </c>
      <c r="L176" s="49"/>
      <c r="M176" s="121"/>
      <c r="N176" s="121"/>
      <c r="O176" s="48"/>
      <c r="P176" s="49"/>
      <c r="Q176" s="49"/>
      <c r="R176" s="49"/>
    </row>
    <row r="177" spans="1:18">
      <c r="A177" s="556">
        <v>171</v>
      </c>
      <c r="B177" s="97"/>
      <c r="C177" s="572" t="s">
        <v>54</v>
      </c>
      <c r="D177" s="121"/>
      <c r="E177" s="121"/>
      <c r="F177" s="49"/>
      <c r="G177" s="121"/>
      <c r="H177" s="121"/>
      <c r="I177" s="572" t="s">
        <v>54</v>
      </c>
      <c r="J177" s="125" t="s">
        <v>493</v>
      </c>
      <c r="K177" s="121">
        <v>0.88</v>
      </c>
      <c r="L177" s="49">
        <v>0.12</v>
      </c>
      <c r="M177" s="121"/>
      <c r="N177" s="121"/>
      <c r="O177" s="48"/>
      <c r="P177" s="49"/>
      <c r="Q177" s="49"/>
      <c r="R177" s="49"/>
    </row>
    <row r="178" spans="1:18">
      <c r="A178" s="556">
        <v>172</v>
      </c>
      <c r="B178" s="97"/>
      <c r="C178" s="104" t="s">
        <v>301</v>
      </c>
      <c r="D178" s="121"/>
      <c r="E178" s="121"/>
      <c r="F178" s="49"/>
      <c r="G178" s="121"/>
      <c r="H178" s="121"/>
      <c r="I178" s="104" t="s">
        <v>301</v>
      </c>
      <c r="J178" s="125" t="s">
        <v>327</v>
      </c>
      <c r="K178" s="48">
        <v>1.6</v>
      </c>
      <c r="L178" s="48"/>
      <c r="M178" s="121"/>
      <c r="N178" s="121"/>
      <c r="O178" s="48"/>
      <c r="P178" s="49"/>
      <c r="Q178" s="49"/>
      <c r="R178" s="49"/>
    </row>
    <row r="179" spans="1:18">
      <c r="A179" s="556">
        <v>173</v>
      </c>
      <c r="B179" s="97"/>
      <c r="C179" s="48" t="s">
        <v>125</v>
      </c>
      <c r="D179" s="121"/>
      <c r="E179" s="121"/>
      <c r="F179" s="49"/>
      <c r="G179" s="121"/>
      <c r="H179" s="121"/>
      <c r="I179" s="48" t="s">
        <v>125</v>
      </c>
      <c r="J179" s="60" t="s">
        <v>95</v>
      </c>
      <c r="K179" s="48">
        <v>0.74</v>
      </c>
      <c r="L179" s="48">
        <v>0.01</v>
      </c>
      <c r="M179" s="121"/>
      <c r="N179" s="121"/>
      <c r="O179" s="48"/>
      <c r="P179" s="49"/>
      <c r="Q179" s="49"/>
      <c r="R179" s="49"/>
    </row>
    <row r="180" spans="1:18">
      <c r="A180" s="556">
        <v>174</v>
      </c>
      <c r="B180" s="97"/>
      <c r="C180" s="104" t="s">
        <v>317</v>
      </c>
      <c r="D180" s="121"/>
      <c r="E180" s="121"/>
      <c r="F180" s="49"/>
      <c r="G180" s="121"/>
      <c r="H180" s="121"/>
      <c r="I180" s="104" t="s">
        <v>317</v>
      </c>
      <c r="J180" s="60" t="s">
        <v>236</v>
      </c>
      <c r="K180" s="48">
        <v>0.9</v>
      </c>
      <c r="L180" s="48">
        <v>0.23</v>
      </c>
      <c r="M180" s="121"/>
      <c r="N180" s="121"/>
      <c r="O180" s="48"/>
      <c r="P180" s="49"/>
      <c r="Q180" s="49"/>
      <c r="R180" s="49"/>
    </row>
    <row r="181" spans="1:18">
      <c r="A181" s="556">
        <v>175</v>
      </c>
      <c r="B181" s="97"/>
      <c r="C181" s="104" t="s">
        <v>142</v>
      </c>
      <c r="D181" s="121"/>
      <c r="E181" s="121"/>
      <c r="F181" s="49"/>
      <c r="G181" s="121"/>
      <c r="H181" s="121"/>
      <c r="I181" s="104" t="s">
        <v>142</v>
      </c>
      <c r="J181" s="125" t="s">
        <v>203</v>
      </c>
      <c r="K181" s="48">
        <v>0.91</v>
      </c>
      <c r="L181" s="48"/>
      <c r="M181" s="121"/>
      <c r="N181" s="121"/>
      <c r="O181" s="48"/>
      <c r="P181" s="49"/>
      <c r="Q181" s="49"/>
      <c r="R181" s="49"/>
    </row>
    <row r="182" spans="1:18">
      <c r="A182" s="556">
        <v>176</v>
      </c>
      <c r="B182" s="97"/>
      <c r="C182" s="104" t="s">
        <v>209</v>
      </c>
      <c r="D182" s="121"/>
      <c r="E182" s="121"/>
      <c r="F182" s="49"/>
      <c r="G182" s="121"/>
      <c r="H182" s="121"/>
      <c r="I182" s="104" t="s">
        <v>209</v>
      </c>
      <c r="J182" s="60" t="s">
        <v>357</v>
      </c>
      <c r="K182" s="48">
        <v>0.45</v>
      </c>
      <c r="L182" s="48">
        <v>0.35</v>
      </c>
      <c r="M182" s="121"/>
      <c r="N182" s="121"/>
      <c r="O182" s="48"/>
      <c r="P182" s="49"/>
      <c r="Q182" s="49"/>
      <c r="R182" s="49"/>
    </row>
    <row r="183" spans="1:18">
      <c r="A183" s="556">
        <v>177</v>
      </c>
      <c r="B183" s="97"/>
      <c r="C183" s="104" t="s">
        <v>189</v>
      </c>
      <c r="D183" s="121"/>
      <c r="E183" s="121"/>
      <c r="F183" s="49"/>
      <c r="G183" s="121"/>
      <c r="H183" s="121"/>
      <c r="I183" s="104" t="s">
        <v>189</v>
      </c>
      <c r="J183" s="60" t="s">
        <v>333</v>
      </c>
      <c r="K183" s="48">
        <v>0.92</v>
      </c>
      <c r="L183" s="48">
        <v>0.21</v>
      </c>
      <c r="M183" s="121"/>
      <c r="N183" s="121"/>
      <c r="O183" s="48"/>
      <c r="P183" s="49"/>
      <c r="Q183" s="49"/>
      <c r="R183" s="49"/>
    </row>
    <row r="184" spans="1:18">
      <c r="A184" s="556">
        <v>178</v>
      </c>
      <c r="B184" s="97"/>
      <c r="C184" s="104" t="s">
        <v>249</v>
      </c>
      <c r="D184" s="121"/>
      <c r="E184" s="121"/>
      <c r="F184" s="49"/>
      <c r="G184" s="121"/>
      <c r="H184" s="121"/>
      <c r="I184" s="104" t="s">
        <v>249</v>
      </c>
      <c r="J184" s="60" t="s">
        <v>95</v>
      </c>
      <c r="K184" s="48">
        <v>0.33</v>
      </c>
      <c r="L184" s="29">
        <v>0.01</v>
      </c>
      <c r="M184" s="121"/>
      <c r="N184" s="121"/>
      <c r="O184" s="48"/>
      <c r="P184" s="49"/>
      <c r="Q184" s="49"/>
      <c r="R184" s="49"/>
    </row>
    <row r="185" spans="1:18">
      <c r="A185" s="556">
        <v>179</v>
      </c>
      <c r="B185" s="97"/>
      <c r="C185" s="104" t="s">
        <v>74</v>
      </c>
      <c r="D185" s="121"/>
      <c r="E185" s="121"/>
      <c r="F185" s="49"/>
      <c r="G185" s="121"/>
      <c r="H185" s="121"/>
      <c r="I185" s="104" t="s">
        <v>74</v>
      </c>
      <c r="J185" s="60" t="s">
        <v>494</v>
      </c>
      <c r="K185" s="48">
        <v>0.27</v>
      </c>
      <c r="L185" s="48">
        <v>0.01</v>
      </c>
      <c r="M185" s="121"/>
      <c r="N185" s="121"/>
      <c r="O185" s="48"/>
      <c r="P185" s="49"/>
      <c r="Q185" s="49"/>
      <c r="R185" s="49"/>
    </row>
    <row r="186" spans="1:18">
      <c r="A186" s="556">
        <v>180</v>
      </c>
      <c r="B186" s="97"/>
      <c r="C186" s="32" t="s">
        <v>172</v>
      </c>
      <c r="D186" s="121"/>
      <c r="E186" s="121"/>
      <c r="F186" s="49"/>
      <c r="G186" s="121"/>
      <c r="H186" s="121"/>
      <c r="I186" s="32" t="s">
        <v>172</v>
      </c>
      <c r="J186" s="60" t="s">
        <v>611</v>
      </c>
      <c r="K186" s="48">
        <v>0.12</v>
      </c>
      <c r="L186" s="48">
        <v>0.01</v>
      </c>
      <c r="M186" s="121"/>
      <c r="N186" s="121"/>
      <c r="O186" s="48"/>
      <c r="P186" s="49"/>
      <c r="Q186" s="49"/>
      <c r="R186" s="49"/>
    </row>
    <row r="187" spans="1:18">
      <c r="A187" s="556">
        <v>181</v>
      </c>
      <c r="B187" s="97"/>
      <c r="C187" s="32" t="s">
        <v>79</v>
      </c>
      <c r="D187" s="121"/>
      <c r="E187" s="121"/>
      <c r="F187" s="49"/>
      <c r="G187" s="121"/>
      <c r="H187" s="121"/>
      <c r="I187" s="32" t="s">
        <v>79</v>
      </c>
      <c r="J187" s="60" t="s">
        <v>152</v>
      </c>
      <c r="K187" s="49">
        <v>0.07</v>
      </c>
      <c r="L187" s="48">
        <v>0.01</v>
      </c>
      <c r="M187" s="121"/>
      <c r="N187" s="121"/>
      <c r="O187" s="48"/>
      <c r="P187" s="49"/>
      <c r="Q187" s="49"/>
      <c r="R187" s="49"/>
    </row>
    <row r="188" spans="1:18">
      <c r="A188" s="556">
        <v>182</v>
      </c>
      <c r="B188" s="97"/>
      <c r="C188" s="208" t="s">
        <v>77</v>
      </c>
      <c r="D188" s="121"/>
      <c r="E188" s="121"/>
      <c r="F188" s="49"/>
      <c r="G188" s="121"/>
      <c r="H188" s="121"/>
      <c r="I188" s="208" t="s">
        <v>77</v>
      </c>
      <c r="J188" s="72">
        <v>5</v>
      </c>
      <c r="K188" s="49">
        <v>0.06</v>
      </c>
      <c r="L188" s="29">
        <v>0.01</v>
      </c>
      <c r="M188" s="121"/>
      <c r="N188" s="121"/>
      <c r="O188" s="48"/>
      <c r="P188" s="49"/>
      <c r="Q188" s="49"/>
      <c r="R188" s="49"/>
    </row>
    <row r="189" spans="1:18">
      <c r="A189" s="556">
        <v>183</v>
      </c>
      <c r="B189" s="97"/>
      <c r="C189" s="577" t="s">
        <v>213</v>
      </c>
      <c r="D189" s="121"/>
      <c r="E189" s="121"/>
      <c r="F189" s="49"/>
      <c r="G189" s="121"/>
      <c r="H189" s="121"/>
      <c r="I189" s="577" t="s">
        <v>213</v>
      </c>
      <c r="J189" s="72">
        <v>2</v>
      </c>
      <c r="K189" s="49">
        <v>0.29</v>
      </c>
      <c r="L189" s="29">
        <v>0.01</v>
      </c>
      <c r="M189" s="121"/>
      <c r="N189" s="121"/>
      <c r="O189" s="48"/>
      <c r="P189" s="49"/>
      <c r="Q189" s="49"/>
      <c r="R189" s="49"/>
    </row>
    <row r="190" spans="1:18">
      <c r="A190" s="556">
        <v>184</v>
      </c>
      <c r="B190" s="97"/>
      <c r="C190" s="208" t="s">
        <v>73</v>
      </c>
      <c r="D190" s="121"/>
      <c r="E190" s="121"/>
      <c r="F190" s="49"/>
      <c r="G190" s="121"/>
      <c r="H190" s="121"/>
      <c r="I190" s="208" t="s">
        <v>73</v>
      </c>
      <c r="J190" s="60" t="s">
        <v>319</v>
      </c>
      <c r="K190" s="48">
        <v>0.47</v>
      </c>
      <c r="L190" s="29">
        <v>0.01</v>
      </c>
      <c r="M190" s="121"/>
      <c r="N190" s="121"/>
      <c r="O190" s="48"/>
      <c r="P190" s="49"/>
      <c r="Q190" s="49"/>
      <c r="R190" s="49"/>
    </row>
    <row r="191" spans="1:18">
      <c r="A191" s="556">
        <v>185</v>
      </c>
      <c r="B191" s="97"/>
      <c r="C191" s="208" t="s">
        <v>386</v>
      </c>
      <c r="D191" s="121"/>
      <c r="E191" s="121"/>
      <c r="F191" s="49"/>
      <c r="G191" s="121"/>
      <c r="H191" s="121"/>
      <c r="I191" s="208" t="s">
        <v>386</v>
      </c>
      <c r="J191" s="60" t="s">
        <v>319</v>
      </c>
      <c r="K191" s="49">
        <v>0.2</v>
      </c>
      <c r="L191" s="29">
        <v>0.01</v>
      </c>
      <c r="M191" s="121"/>
      <c r="N191" s="121"/>
      <c r="O191" s="48"/>
      <c r="P191" s="49"/>
      <c r="Q191" s="49"/>
      <c r="R191" s="49"/>
    </row>
    <row r="192" spans="1:18">
      <c r="A192" s="556">
        <v>186</v>
      </c>
      <c r="B192" s="97"/>
      <c r="C192" s="208" t="s">
        <v>169</v>
      </c>
      <c r="D192" s="121"/>
      <c r="E192" s="121"/>
      <c r="F192" s="49"/>
      <c r="G192" s="121"/>
      <c r="H192" s="121"/>
      <c r="I192" s="208" t="s">
        <v>169</v>
      </c>
      <c r="J192" s="60" t="s">
        <v>493</v>
      </c>
      <c r="K192" s="48">
        <v>1.72</v>
      </c>
      <c r="L192" s="29">
        <v>0.01</v>
      </c>
      <c r="M192" s="121"/>
      <c r="N192" s="121"/>
      <c r="O192" s="48"/>
      <c r="P192" s="49"/>
      <c r="Q192" s="49"/>
      <c r="R192" s="49"/>
    </row>
    <row r="193" spans="1:18">
      <c r="A193" s="556">
        <v>187</v>
      </c>
      <c r="B193" s="97"/>
      <c r="C193" s="208" t="s">
        <v>205</v>
      </c>
      <c r="D193" s="121"/>
      <c r="E193" s="121"/>
      <c r="F193" s="49"/>
      <c r="G193" s="121"/>
      <c r="H193" s="121"/>
      <c r="I193" s="208" t="s">
        <v>205</v>
      </c>
      <c r="J193" s="60" t="s">
        <v>513</v>
      </c>
      <c r="K193" s="48">
        <v>0.88</v>
      </c>
      <c r="L193" s="29">
        <v>0.02</v>
      </c>
      <c r="M193" s="121"/>
      <c r="N193" s="121"/>
      <c r="O193" s="48"/>
      <c r="P193" s="49"/>
      <c r="Q193" s="49"/>
      <c r="R193" s="49"/>
    </row>
    <row r="194" spans="1:18">
      <c r="A194" s="556">
        <v>188</v>
      </c>
      <c r="B194" s="97"/>
      <c r="C194" s="208" t="s">
        <v>150</v>
      </c>
      <c r="D194" s="121"/>
      <c r="E194" s="121"/>
      <c r="F194" s="49"/>
      <c r="G194" s="121"/>
      <c r="H194" s="121"/>
      <c r="I194" s="208" t="s">
        <v>150</v>
      </c>
      <c r="J194" s="60" t="s">
        <v>70</v>
      </c>
      <c r="K194" s="49">
        <v>1.26</v>
      </c>
      <c r="L194" s="29">
        <v>0.01</v>
      </c>
      <c r="M194" s="121"/>
      <c r="N194" s="121"/>
      <c r="O194" s="48"/>
      <c r="P194" s="49"/>
      <c r="Q194" s="49"/>
      <c r="R194" s="49"/>
    </row>
    <row r="195" spans="1:18">
      <c r="A195" s="556">
        <v>189</v>
      </c>
      <c r="B195" s="97"/>
      <c r="C195" s="208" t="s">
        <v>612</v>
      </c>
      <c r="D195" s="121"/>
      <c r="E195" s="121"/>
      <c r="F195" s="49"/>
      <c r="G195" s="121"/>
      <c r="H195" s="121"/>
      <c r="I195" s="208" t="s">
        <v>612</v>
      </c>
      <c r="J195" s="60" t="s">
        <v>82</v>
      </c>
      <c r="K195" s="49">
        <v>0.35</v>
      </c>
      <c r="L195" s="29">
        <v>0.01</v>
      </c>
      <c r="M195" s="121"/>
      <c r="N195" s="121"/>
      <c r="O195" s="48"/>
      <c r="P195" s="49"/>
      <c r="Q195" s="49"/>
      <c r="R195" s="49"/>
    </row>
    <row r="196" spans="1:18">
      <c r="A196" s="556">
        <v>190</v>
      </c>
      <c r="B196" s="97"/>
      <c r="C196" s="208" t="s">
        <v>180</v>
      </c>
      <c r="D196" s="121"/>
      <c r="E196" s="121"/>
      <c r="F196" s="49"/>
      <c r="G196" s="121"/>
      <c r="H196" s="121"/>
      <c r="I196" s="208" t="s">
        <v>180</v>
      </c>
      <c r="J196" s="60" t="s">
        <v>613</v>
      </c>
      <c r="K196" s="49">
        <v>0.05</v>
      </c>
      <c r="L196" s="29">
        <v>0.01</v>
      </c>
      <c r="M196" s="121"/>
      <c r="N196" s="121"/>
      <c r="O196" s="48"/>
      <c r="P196" s="49"/>
      <c r="Q196" s="49"/>
      <c r="R196" s="49"/>
    </row>
    <row r="197" spans="1:18">
      <c r="A197" s="556">
        <v>191</v>
      </c>
      <c r="B197" s="97"/>
      <c r="C197" s="208" t="s">
        <v>309</v>
      </c>
      <c r="D197" s="121"/>
      <c r="E197" s="121"/>
      <c r="F197" s="49"/>
      <c r="G197" s="121"/>
      <c r="H197" s="121"/>
      <c r="I197" s="208" t="s">
        <v>309</v>
      </c>
      <c r="J197" s="60" t="s">
        <v>203</v>
      </c>
      <c r="K197" s="49">
        <v>0.01</v>
      </c>
      <c r="L197" s="29"/>
      <c r="M197" s="121"/>
      <c r="N197" s="121"/>
      <c r="O197" s="48"/>
      <c r="P197" s="49"/>
      <c r="Q197" s="49"/>
      <c r="R197" s="49"/>
    </row>
    <row r="198" spans="1:18">
      <c r="A198" s="556">
        <v>192</v>
      </c>
      <c r="B198" s="97"/>
      <c r="C198" s="208" t="s">
        <v>391</v>
      </c>
      <c r="D198" s="121"/>
      <c r="E198" s="121"/>
      <c r="F198" s="49"/>
      <c r="G198" s="121"/>
      <c r="H198" s="121"/>
      <c r="I198" s="208" t="s">
        <v>391</v>
      </c>
      <c r="J198" s="60" t="s">
        <v>335</v>
      </c>
      <c r="K198" s="49">
        <v>0.31</v>
      </c>
      <c r="L198" s="29">
        <v>0.02</v>
      </c>
      <c r="M198" s="121"/>
      <c r="N198" s="121"/>
      <c r="O198" s="48"/>
      <c r="P198" s="49"/>
      <c r="Q198" s="49"/>
      <c r="R198" s="49"/>
    </row>
    <row r="199" spans="1:18">
      <c r="A199" s="556">
        <v>193</v>
      </c>
      <c r="B199" s="97"/>
      <c r="C199" s="208" t="s">
        <v>354</v>
      </c>
      <c r="D199" s="121"/>
      <c r="E199" s="121"/>
      <c r="F199" s="49"/>
      <c r="G199" s="121"/>
      <c r="H199" s="121"/>
      <c r="I199" s="208" t="s">
        <v>354</v>
      </c>
      <c r="J199" s="72" t="s">
        <v>538</v>
      </c>
      <c r="K199" s="49">
        <v>0.04</v>
      </c>
      <c r="L199" s="29">
        <v>0.01</v>
      </c>
      <c r="M199" s="121"/>
      <c r="N199" s="121"/>
      <c r="O199" s="48"/>
      <c r="P199" s="49"/>
      <c r="Q199" s="49"/>
      <c r="R199" s="49"/>
    </row>
    <row r="200" spans="1:18">
      <c r="A200" s="556">
        <v>194</v>
      </c>
      <c r="B200" s="97"/>
      <c r="C200" s="208" t="s">
        <v>93</v>
      </c>
      <c r="D200" s="121"/>
      <c r="E200" s="121"/>
      <c r="F200" s="49"/>
      <c r="G200" s="121"/>
      <c r="H200" s="121"/>
      <c r="I200" s="208" t="s">
        <v>93</v>
      </c>
      <c r="J200" s="72" t="s">
        <v>171</v>
      </c>
      <c r="K200" s="48">
        <v>0.132</v>
      </c>
      <c r="L200" s="29">
        <v>0.01</v>
      </c>
      <c r="M200" s="121"/>
      <c r="N200" s="121"/>
      <c r="O200" s="48"/>
      <c r="P200" s="49"/>
      <c r="Q200" s="49"/>
      <c r="R200" s="49"/>
    </row>
    <row r="201" spans="1:18">
      <c r="A201" s="556">
        <v>195</v>
      </c>
      <c r="B201" s="97"/>
      <c r="C201" s="208" t="s">
        <v>248</v>
      </c>
      <c r="D201" s="121"/>
      <c r="E201" s="121"/>
      <c r="F201" s="49"/>
      <c r="G201" s="121"/>
      <c r="H201" s="121"/>
      <c r="I201" s="208" t="s">
        <v>248</v>
      </c>
      <c r="J201" s="72" t="s">
        <v>212</v>
      </c>
      <c r="K201" s="49">
        <v>0.19</v>
      </c>
      <c r="L201" s="29">
        <v>0.01</v>
      </c>
      <c r="M201" s="121"/>
      <c r="N201" s="121"/>
      <c r="O201" s="48"/>
      <c r="P201" s="49"/>
      <c r="Q201" s="49"/>
      <c r="R201" s="49"/>
    </row>
    <row r="202" spans="1:18">
      <c r="A202" s="556">
        <v>196</v>
      </c>
      <c r="B202" s="97"/>
      <c r="C202" s="208" t="s">
        <v>614</v>
      </c>
      <c r="D202" s="121"/>
      <c r="E202" s="121"/>
      <c r="F202" s="49"/>
      <c r="G202" s="121"/>
      <c r="H202" s="121"/>
      <c r="I202" s="208" t="s">
        <v>614</v>
      </c>
      <c r="J202" s="72" t="s">
        <v>212</v>
      </c>
      <c r="K202" s="49">
        <v>0.155</v>
      </c>
      <c r="L202" s="29">
        <v>0.01</v>
      </c>
      <c r="M202" s="121"/>
      <c r="N202" s="121"/>
      <c r="O202" s="48"/>
      <c r="P202" s="49"/>
      <c r="Q202" s="49"/>
      <c r="R202" s="49"/>
    </row>
    <row r="203" spans="1:18">
      <c r="A203" s="556">
        <v>197</v>
      </c>
      <c r="B203" s="97"/>
      <c r="C203" s="208" t="s">
        <v>615</v>
      </c>
      <c r="D203" s="121"/>
      <c r="E203" s="121"/>
      <c r="F203" s="49"/>
      <c r="G203" s="121"/>
      <c r="H203" s="121"/>
      <c r="I203" s="208" t="s">
        <v>615</v>
      </c>
      <c r="J203" s="72">
        <v>4</v>
      </c>
      <c r="K203" s="49">
        <v>0.09</v>
      </c>
      <c r="L203" s="29">
        <v>0.01</v>
      </c>
      <c r="M203" s="121"/>
      <c r="N203" s="121"/>
      <c r="O203" s="48"/>
      <c r="P203" s="49"/>
      <c r="Q203" s="49"/>
      <c r="R203" s="49"/>
    </row>
    <row r="204" spans="1:18">
      <c r="A204" s="556">
        <v>198</v>
      </c>
      <c r="B204" s="97"/>
      <c r="C204" s="208" t="s">
        <v>616</v>
      </c>
      <c r="D204" s="121"/>
      <c r="E204" s="121"/>
      <c r="F204" s="49"/>
      <c r="G204" s="121"/>
      <c r="H204" s="121"/>
      <c r="I204" s="208" t="s">
        <v>616</v>
      </c>
      <c r="J204" s="60" t="s">
        <v>203</v>
      </c>
      <c r="K204" s="48">
        <v>0.002</v>
      </c>
      <c r="L204" s="29">
        <v>0.01</v>
      </c>
      <c r="M204" s="121"/>
      <c r="N204" s="121"/>
      <c r="O204" s="48"/>
      <c r="P204" s="49"/>
      <c r="Q204" s="49"/>
      <c r="R204" s="49"/>
    </row>
    <row r="205" spans="1:18">
      <c r="A205" s="556">
        <v>199</v>
      </c>
      <c r="B205" s="97"/>
      <c r="C205" s="208" t="s">
        <v>617</v>
      </c>
      <c r="D205" s="121"/>
      <c r="E205" s="121"/>
      <c r="F205" s="49"/>
      <c r="G205" s="121"/>
      <c r="H205" s="121"/>
      <c r="I205" s="208" t="s">
        <v>617</v>
      </c>
      <c r="J205" s="60" t="s">
        <v>91</v>
      </c>
      <c r="K205" s="48">
        <v>0.023</v>
      </c>
      <c r="L205" s="29">
        <v>0.01</v>
      </c>
      <c r="M205" s="121"/>
      <c r="N205" s="121"/>
      <c r="O205" s="48"/>
      <c r="P205" s="49"/>
      <c r="Q205" s="49"/>
      <c r="R205" s="49"/>
    </row>
    <row r="206" spans="1:18">
      <c r="A206" s="556">
        <v>200</v>
      </c>
      <c r="B206" s="97"/>
      <c r="C206" s="208" t="s">
        <v>475</v>
      </c>
      <c r="D206" s="121"/>
      <c r="E206" s="121"/>
      <c r="F206" s="49"/>
      <c r="G206" s="121"/>
      <c r="H206" s="121"/>
      <c r="I206" s="208" t="s">
        <v>475</v>
      </c>
      <c r="J206" s="72" t="s">
        <v>104</v>
      </c>
      <c r="K206" s="49">
        <v>0.27</v>
      </c>
      <c r="L206" s="29">
        <v>0.01</v>
      </c>
      <c r="M206" s="121"/>
      <c r="N206" s="121"/>
      <c r="O206" s="48"/>
      <c r="P206" s="49"/>
      <c r="Q206" s="49"/>
      <c r="R206" s="49"/>
    </row>
    <row r="207" spans="1:18">
      <c r="A207" s="556">
        <v>201</v>
      </c>
      <c r="B207" s="97"/>
      <c r="C207" s="208" t="s">
        <v>502</v>
      </c>
      <c r="D207" s="121"/>
      <c r="E207" s="121"/>
      <c r="F207" s="49"/>
      <c r="G207" s="121"/>
      <c r="H207" s="121"/>
      <c r="I207" s="208" t="s">
        <v>502</v>
      </c>
      <c r="J207" s="72">
        <v>20</v>
      </c>
      <c r="K207" s="49">
        <v>0.07</v>
      </c>
      <c r="L207" s="29">
        <v>0.01</v>
      </c>
      <c r="M207" s="121"/>
      <c r="N207" s="121"/>
      <c r="O207" s="48"/>
      <c r="P207" s="49"/>
      <c r="Q207" s="49"/>
      <c r="R207" s="49"/>
    </row>
    <row r="208" spans="1:18">
      <c r="A208" s="556">
        <v>202</v>
      </c>
      <c r="B208" s="97"/>
      <c r="C208" s="208" t="s">
        <v>108</v>
      </c>
      <c r="D208" s="121"/>
      <c r="E208" s="121"/>
      <c r="F208" s="49"/>
      <c r="G208" s="121"/>
      <c r="H208" s="121"/>
      <c r="I208" s="208" t="s">
        <v>108</v>
      </c>
      <c r="J208" s="72">
        <v>4</v>
      </c>
      <c r="K208" s="49">
        <v>0.003</v>
      </c>
      <c r="L208" s="29"/>
      <c r="M208" s="121"/>
      <c r="N208" s="121"/>
      <c r="O208" s="48"/>
      <c r="P208" s="49"/>
      <c r="Q208" s="49"/>
      <c r="R208" s="49"/>
    </row>
    <row r="209" spans="1:18">
      <c r="A209" s="556">
        <v>203</v>
      </c>
      <c r="B209" s="97"/>
      <c r="C209" s="208" t="s">
        <v>618</v>
      </c>
      <c r="D209" s="121"/>
      <c r="E209" s="121"/>
      <c r="F209" s="49"/>
      <c r="G209" s="121"/>
      <c r="H209" s="121"/>
      <c r="I209" s="208" t="s">
        <v>618</v>
      </c>
      <c r="J209" s="72" t="s">
        <v>473</v>
      </c>
      <c r="K209" s="49">
        <v>0.06</v>
      </c>
      <c r="L209" s="29"/>
      <c r="M209" s="121"/>
      <c r="N209" s="121"/>
      <c r="O209" s="48"/>
      <c r="P209" s="49"/>
      <c r="Q209" s="49"/>
      <c r="R209" s="49"/>
    </row>
    <row r="210" spans="1:18">
      <c r="A210" s="556">
        <v>204</v>
      </c>
      <c r="B210" s="97"/>
      <c r="C210" s="208" t="s">
        <v>322</v>
      </c>
      <c r="D210" s="121"/>
      <c r="E210" s="121"/>
      <c r="F210" s="49"/>
      <c r="G210" s="121"/>
      <c r="H210" s="121"/>
      <c r="I210" s="208" t="s">
        <v>322</v>
      </c>
      <c r="J210" s="60" t="s">
        <v>471</v>
      </c>
      <c r="K210" s="49">
        <v>0.46</v>
      </c>
      <c r="L210" s="29">
        <v>0.02</v>
      </c>
      <c r="M210" s="121"/>
      <c r="N210" s="121"/>
      <c r="O210" s="48"/>
      <c r="P210" s="49"/>
      <c r="Q210" s="49"/>
      <c r="R210" s="49"/>
    </row>
    <row r="211" spans="1:18">
      <c r="A211" s="556">
        <v>205</v>
      </c>
      <c r="B211" s="97"/>
      <c r="C211" s="208" t="s">
        <v>619</v>
      </c>
      <c r="D211" s="121"/>
      <c r="E211" s="121"/>
      <c r="F211" s="49"/>
      <c r="G211" s="121"/>
      <c r="H211" s="121"/>
      <c r="I211" s="208" t="s">
        <v>619</v>
      </c>
      <c r="J211" s="60" t="s">
        <v>223</v>
      </c>
      <c r="K211" s="49">
        <v>0.39</v>
      </c>
      <c r="L211" s="29">
        <v>0.01</v>
      </c>
      <c r="M211" s="121"/>
      <c r="N211" s="121"/>
      <c r="O211" s="48"/>
      <c r="P211" s="49"/>
      <c r="Q211" s="49"/>
      <c r="R211" s="49"/>
    </row>
    <row r="212" spans="1:18">
      <c r="A212" s="556">
        <v>206</v>
      </c>
      <c r="B212" s="97"/>
      <c r="C212" s="208" t="s">
        <v>620</v>
      </c>
      <c r="D212" s="121"/>
      <c r="E212" s="121"/>
      <c r="F212" s="49"/>
      <c r="G212" s="121"/>
      <c r="H212" s="121"/>
      <c r="I212" s="208" t="s">
        <v>620</v>
      </c>
      <c r="J212" s="72" t="s">
        <v>621</v>
      </c>
      <c r="K212" s="49">
        <v>0.01</v>
      </c>
      <c r="L212" s="29">
        <v>0.01</v>
      </c>
      <c r="M212" s="121"/>
      <c r="N212" s="121"/>
      <c r="O212" s="48"/>
      <c r="P212" s="49"/>
      <c r="Q212" s="49"/>
      <c r="R212" s="49"/>
    </row>
    <row r="213" spans="1:18">
      <c r="A213" s="556">
        <v>207</v>
      </c>
      <c r="B213" s="97"/>
      <c r="C213" s="208" t="s">
        <v>407</v>
      </c>
      <c r="D213" s="121"/>
      <c r="E213" s="121"/>
      <c r="F213" s="49"/>
      <c r="G213" s="121"/>
      <c r="H213" s="121"/>
      <c r="I213" s="208" t="s">
        <v>407</v>
      </c>
      <c r="J213" s="60" t="s">
        <v>85</v>
      </c>
      <c r="K213" s="49">
        <v>0.01</v>
      </c>
      <c r="L213" s="29"/>
      <c r="M213" s="121"/>
      <c r="N213" s="121"/>
      <c r="O213" s="48"/>
      <c r="P213" s="49"/>
      <c r="Q213" s="49"/>
      <c r="R213" s="49"/>
    </row>
    <row r="214" spans="1:18">
      <c r="A214" s="556">
        <v>208</v>
      </c>
      <c r="B214" s="97"/>
      <c r="C214" s="208" t="s">
        <v>269</v>
      </c>
      <c r="D214" s="121"/>
      <c r="E214" s="121"/>
      <c r="F214" s="49"/>
      <c r="G214" s="121"/>
      <c r="H214" s="121"/>
      <c r="I214" s="208" t="s">
        <v>269</v>
      </c>
      <c r="J214" s="60" t="s">
        <v>236</v>
      </c>
      <c r="K214" s="48">
        <v>0.11</v>
      </c>
      <c r="L214" s="29">
        <v>0.01</v>
      </c>
      <c r="M214" s="121"/>
      <c r="N214" s="121"/>
      <c r="O214" s="48"/>
      <c r="P214" s="49"/>
      <c r="Q214" s="49"/>
      <c r="R214" s="49"/>
    </row>
    <row r="215" spans="1:18">
      <c r="A215" s="556">
        <v>209</v>
      </c>
      <c r="B215" s="97"/>
      <c r="C215" s="208" t="s">
        <v>622</v>
      </c>
      <c r="D215" s="121"/>
      <c r="E215" s="121"/>
      <c r="F215" s="49"/>
      <c r="G215" s="121"/>
      <c r="H215" s="121"/>
      <c r="I215" s="208" t="s">
        <v>622</v>
      </c>
      <c r="J215" s="60" t="s">
        <v>85</v>
      </c>
      <c r="K215" s="49">
        <v>0.01</v>
      </c>
      <c r="L215" s="29"/>
      <c r="M215" s="121"/>
      <c r="N215" s="121"/>
      <c r="O215" s="48"/>
      <c r="P215" s="49"/>
      <c r="Q215" s="49"/>
      <c r="R215" s="49"/>
    </row>
    <row r="216" spans="1:18">
      <c r="A216" s="556">
        <v>210</v>
      </c>
      <c r="B216" s="97"/>
      <c r="C216" s="208" t="s">
        <v>331</v>
      </c>
      <c r="D216" s="121"/>
      <c r="E216" s="121"/>
      <c r="F216" s="49"/>
      <c r="G216" s="121"/>
      <c r="H216" s="121"/>
      <c r="I216" s="208" t="s">
        <v>331</v>
      </c>
      <c r="J216" s="60" t="s">
        <v>236</v>
      </c>
      <c r="K216" s="49">
        <v>0.19</v>
      </c>
      <c r="L216" s="29">
        <v>0.02</v>
      </c>
      <c r="M216" s="121"/>
      <c r="N216" s="121"/>
      <c r="O216" s="48"/>
      <c r="P216" s="49"/>
      <c r="Q216" s="49"/>
      <c r="R216" s="49"/>
    </row>
    <row r="217" spans="1:18">
      <c r="A217" s="556">
        <v>211</v>
      </c>
      <c r="B217" s="97"/>
      <c r="C217" s="208" t="s">
        <v>623</v>
      </c>
      <c r="D217" s="121"/>
      <c r="E217" s="121"/>
      <c r="F217" s="49"/>
      <c r="G217" s="121"/>
      <c r="H217" s="121"/>
      <c r="I217" s="208" t="s">
        <v>623</v>
      </c>
      <c r="J217" s="60" t="s">
        <v>357</v>
      </c>
      <c r="K217" s="49">
        <v>0.2</v>
      </c>
      <c r="L217" s="29">
        <v>0.01</v>
      </c>
      <c r="M217" s="121"/>
      <c r="N217" s="121"/>
      <c r="O217" s="48"/>
      <c r="P217" s="49"/>
      <c r="Q217" s="49"/>
      <c r="R217" s="49"/>
    </row>
    <row r="218" spans="1:18">
      <c r="A218" s="556">
        <v>212</v>
      </c>
      <c r="B218" s="97"/>
      <c r="C218" s="208" t="s">
        <v>94</v>
      </c>
      <c r="D218" s="121"/>
      <c r="E218" s="121"/>
      <c r="F218" s="49"/>
      <c r="G218" s="121"/>
      <c r="H218" s="121"/>
      <c r="I218" s="208" t="s">
        <v>94</v>
      </c>
      <c r="J218" s="60" t="s">
        <v>190</v>
      </c>
      <c r="K218" s="49">
        <v>0.39</v>
      </c>
      <c r="L218" s="29">
        <v>0.01</v>
      </c>
      <c r="M218" s="121"/>
      <c r="N218" s="121"/>
      <c r="O218" s="48"/>
      <c r="P218" s="49"/>
      <c r="Q218" s="49"/>
      <c r="R218" s="49"/>
    </row>
    <row r="219" spans="1:18">
      <c r="A219" s="556">
        <v>213</v>
      </c>
      <c r="B219" s="97"/>
      <c r="C219" s="208" t="s">
        <v>253</v>
      </c>
      <c r="D219" s="121"/>
      <c r="E219" s="121"/>
      <c r="F219" s="49"/>
      <c r="G219" s="121"/>
      <c r="H219" s="121"/>
      <c r="I219" s="208" t="s">
        <v>253</v>
      </c>
      <c r="J219" s="60" t="s">
        <v>624</v>
      </c>
      <c r="K219" s="49">
        <v>0.04</v>
      </c>
      <c r="L219" s="29">
        <v>0.02</v>
      </c>
      <c r="M219" s="121"/>
      <c r="N219" s="121"/>
      <c r="O219" s="48"/>
      <c r="P219" s="49"/>
      <c r="Q219" s="49"/>
      <c r="R219" s="49"/>
    </row>
    <row r="220" spans="1:18">
      <c r="A220" s="556">
        <v>214</v>
      </c>
      <c r="B220" s="97"/>
      <c r="C220" s="208" t="s">
        <v>625</v>
      </c>
      <c r="D220" s="121"/>
      <c r="E220" s="121"/>
      <c r="F220" s="49"/>
      <c r="G220" s="121"/>
      <c r="H220" s="121"/>
      <c r="I220" s="208" t="s">
        <v>625</v>
      </c>
      <c r="J220" s="60" t="s">
        <v>312</v>
      </c>
      <c r="K220" s="48">
        <v>0.007</v>
      </c>
      <c r="L220" s="29">
        <v>0.01</v>
      </c>
      <c r="M220" s="121"/>
      <c r="N220" s="121"/>
      <c r="O220" s="48"/>
      <c r="P220" s="49"/>
      <c r="Q220" s="49"/>
      <c r="R220" s="49"/>
    </row>
    <row r="221" spans="1:18">
      <c r="A221" s="556">
        <v>215</v>
      </c>
      <c r="B221" s="97"/>
      <c r="C221" s="208" t="s">
        <v>396</v>
      </c>
      <c r="D221" s="121"/>
      <c r="E221" s="121"/>
      <c r="F221" s="49"/>
      <c r="G221" s="121"/>
      <c r="H221" s="121"/>
      <c r="I221" s="208" t="s">
        <v>396</v>
      </c>
      <c r="J221" s="72">
        <v>13</v>
      </c>
      <c r="K221" s="48">
        <v>0.01</v>
      </c>
      <c r="L221" s="29">
        <v>0.01</v>
      </c>
      <c r="M221" s="121"/>
      <c r="N221" s="121"/>
      <c r="O221" s="48"/>
      <c r="P221" s="49"/>
      <c r="Q221" s="49"/>
      <c r="R221" s="49"/>
    </row>
    <row r="222" spans="1:18">
      <c r="A222" s="556">
        <v>216</v>
      </c>
      <c r="B222" s="97"/>
      <c r="C222" s="208" t="s">
        <v>55</v>
      </c>
      <c r="D222" s="121"/>
      <c r="E222" s="121"/>
      <c r="F222" s="49"/>
      <c r="G222" s="121"/>
      <c r="H222" s="121"/>
      <c r="I222" s="208" t="s">
        <v>55</v>
      </c>
      <c r="J222" s="60" t="s">
        <v>376</v>
      </c>
      <c r="K222" s="49">
        <v>0.14</v>
      </c>
      <c r="L222" s="29">
        <v>0.01</v>
      </c>
      <c r="M222" s="121"/>
      <c r="N222" s="121"/>
      <c r="O222" s="48"/>
      <c r="P222" s="49"/>
      <c r="Q222" s="49"/>
      <c r="R222" s="49"/>
    </row>
    <row r="223" spans="1:18">
      <c r="A223" s="556">
        <v>217</v>
      </c>
      <c r="B223" s="97"/>
      <c r="C223" s="208" t="s">
        <v>364</v>
      </c>
      <c r="D223" s="121"/>
      <c r="E223" s="121"/>
      <c r="F223" s="49"/>
      <c r="G223" s="121"/>
      <c r="H223" s="121"/>
      <c r="I223" s="208" t="s">
        <v>364</v>
      </c>
      <c r="J223" s="60" t="s">
        <v>223</v>
      </c>
      <c r="K223" s="49">
        <v>0.39</v>
      </c>
      <c r="L223" s="29">
        <v>0.01</v>
      </c>
      <c r="M223" s="121"/>
      <c r="N223" s="121"/>
      <c r="O223" s="48"/>
      <c r="P223" s="49"/>
      <c r="Q223" s="49"/>
      <c r="R223" s="49"/>
    </row>
    <row r="224" spans="1:18">
      <c r="A224" s="556">
        <v>218</v>
      </c>
      <c r="B224" s="97"/>
      <c r="C224" s="208" t="s">
        <v>207</v>
      </c>
      <c r="D224" s="121"/>
      <c r="E224" s="121"/>
      <c r="F224" s="49"/>
      <c r="G224" s="121"/>
      <c r="H224" s="121"/>
      <c r="I224" s="208" t="s">
        <v>207</v>
      </c>
      <c r="J224" s="60">
        <v>10</v>
      </c>
      <c r="K224" s="48">
        <v>0.49</v>
      </c>
      <c r="L224" s="29">
        <v>0.01</v>
      </c>
      <c r="M224" s="121"/>
      <c r="N224" s="121"/>
      <c r="O224" s="48"/>
      <c r="P224" s="49"/>
      <c r="Q224" s="49"/>
      <c r="R224" s="49"/>
    </row>
    <row r="225" spans="1:18">
      <c r="A225" s="556">
        <v>219</v>
      </c>
      <c r="B225" s="97"/>
      <c r="C225" s="208" t="s">
        <v>101</v>
      </c>
      <c r="D225" s="121"/>
      <c r="E225" s="121"/>
      <c r="F225" s="49"/>
      <c r="G225" s="121"/>
      <c r="H225" s="121"/>
      <c r="I225" s="208" t="s">
        <v>101</v>
      </c>
      <c r="J225" s="60">
        <v>8</v>
      </c>
      <c r="K225" s="48">
        <v>0.39</v>
      </c>
      <c r="L225" s="29">
        <v>0.01</v>
      </c>
      <c r="M225" s="121"/>
      <c r="N225" s="121"/>
      <c r="O225" s="48"/>
      <c r="P225" s="49"/>
      <c r="Q225" s="49"/>
      <c r="R225" s="49"/>
    </row>
    <row r="226" spans="1:18">
      <c r="A226" s="556">
        <v>220</v>
      </c>
      <c r="B226" s="97"/>
      <c r="C226" s="208" t="s">
        <v>583</v>
      </c>
      <c r="D226" s="121"/>
      <c r="E226" s="121"/>
      <c r="F226" s="49"/>
      <c r="G226" s="121"/>
      <c r="H226" s="121"/>
      <c r="I226" s="208" t="s">
        <v>583</v>
      </c>
      <c r="J226" s="60">
        <v>5</v>
      </c>
      <c r="K226" s="48">
        <v>0.19</v>
      </c>
      <c r="L226" s="29">
        <v>0.01</v>
      </c>
      <c r="M226" s="121"/>
      <c r="N226" s="121"/>
      <c r="O226" s="48"/>
      <c r="P226" s="49"/>
      <c r="Q226" s="49"/>
      <c r="R226" s="49"/>
    </row>
    <row r="227" spans="1:18">
      <c r="A227" s="556">
        <v>221</v>
      </c>
      <c r="B227" s="97"/>
      <c r="C227" s="208" t="s">
        <v>214</v>
      </c>
      <c r="D227" s="121"/>
      <c r="E227" s="121"/>
      <c r="F227" s="49"/>
      <c r="G227" s="121"/>
      <c r="H227" s="121"/>
      <c r="I227" s="208" t="s">
        <v>214</v>
      </c>
      <c r="J227" s="60">
        <v>5</v>
      </c>
      <c r="K227" s="48">
        <v>0.19</v>
      </c>
      <c r="L227" s="29">
        <v>0.01</v>
      </c>
      <c r="M227" s="121"/>
      <c r="N227" s="121"/>
      <c r="O227" s="48"/>
      <c r="P227" s="49"/>
      <c r="Q227" s="49"/>
      <c r="R227" s="49"/>
    </row>
    <row r="228" spans="1:18">
      <c r="A228" s="556">
        <v>222</v>
      </c>
      <c r="B228" s="97"/>
      <c r="C228" s="208" t="s">
        <v>194</v>
      </c>
      <c r="D228" s="121"/>
      <c r="E228" s="121"/>
      <c r="F228" s="49"/>
      <c r="G228" s="121"/>
      <c r="H228" s="121"/>
      <c r="I228" s="208" t="s">
        <v>194</v>
      </c>
      <c r="J228" s="60">
        <v>5</v>
      </c>
      <c r="K228" s="48">
        <v>0.09</v>
      </c>
      <c r="L228" s="29">
        <v>0.01</v>
      </c>
      <c r="M228" s="121"/>
      <c r="N228" s="121"/>
      <c r="O228" s="48"/>
      <c r="P228" s="49"/>
      <c r="Q228" s="49"/>
      <c r="R228" s="49"/>
    </row>
    <row r="229" spans="1:18">
      <c r="A229" s="556">
        <v>223</v>
      </c>
      <c r="B229" s="97"/>
      <c r="C229" s="208" t="s">
        <v>350</v>
      </c>
      <c r="D229" s="121"/>
      <c r="E229" s="121"/>
      <c r="F229" s="49"/>
      <c r="G229" s="121"/>
      <c r="H229" s="121"/>
      <c r="I229" s="208" t="s">
        <v>350</v>
      </c>
      <c r="J229" s="60">
        <v>3</v>
      </c>
      <c r="K229" s="48">
        <v>0.19</v>
      </c>
      <c r="L229" s="29">
        <v>0.01</v>
      </c>
      <c r="M229" s="121"/>
      <c r="N229" s="121"/>
      <c r="O229" s="48"/>
      <c r="P229" s="49"/>
      <c r="Q229" s="49"/>
      <c r="R229" s="49"/>
    </row>
    <row r="230" spans="1:18">
      <c r="A230" s="556">
        <v>224</v>
      </c>
      <c r="B230" s="97"/>
      <c r="C230" s="208" t="s">
        <v>626</v>
      </c>
      <c r="D230" s="121"/>
      <c r="E230" s="121"/>
      <c r="F230" s="49"/>
      <c r="G230" s="121"/>
      <c r="H230" s="121"/>
      <c r="I230" s="208" t="s">
        <v>626</v>
      </c>
      <c r="J230" s="60">
        <v>5</v>
      </c>
      <c r="K230" s="48">
        <v>0.09</v>
      </c>
      <c r="L230" s="29">
        <v>0.01</v>
      </c>
      <c r="M230" s="121"/>
      <c r="N230" s="121"/>
      <c r="O230" s="48"/>
      <c r="P230" s="49"/>
      <c r="Q230" s="49"/>
      <c r="R230" s="49"/>
    </row>
    <row r="231" spans="1:18">
      <c r="A231" s="556">
        <v>225</v>
      </c>
      <c r="B231" s="97"/>
      <c r="C231" s="208" t="s">
        <v>627</v>
      </c>
      <c r="D231" s="121"/>
      <c r="E231" s="121"/>
      <c r="F231" s="49"/>
      <c r="G231" s="121"/>
      <c r="H231" s="121"/>
      <c r="I231" s="208" t="s">
        <v>627</v>
      </c>
      <c r="J231" s="60">
        <v>3</v>
      </c>
      <c r="K231" s="48">
        <v>0.04</v>
      </c>
      <c r="L231" s="29">
        <v>0.01</v>
      </c>
      <c r="M231" s="121"/>
      <c r="N231" s="121"/>
      <c r="O231" s="48"/>
      <c r="P231" s="49"/>
      <c r="Q231" s="49"/>
      <c r="R231" s="49"/>
    </row>
    <row r="232" spans="1:18">
      <c r="A232" s="556">
        <v>226</v>
      </c>
      <c r="B232" s="97"/>
      <c r="C232" s="208" t="s">
        <v>628</v>
      </c>
      <c r="D232" s="121"/>
      <c r="E232" s="121"/>
      <c r="F232" s="49"/>
      <c r="G232" s="121"/>
      <c r="H232" s="121"/>
      <c r="I232" s="208" t="s">
        <v>628</v>
      </c>
      <c r="J232" s="60">
        <v>2</v>
      </c>
      <c r="K232" s="48">
        <v>0.09</v>
      </c>
      <c r="L232" s="29">
        <v>0.01</v>
      </c>
      <c r="M232" s="121"/>
      <c r="N232" s="121"/>
      <c r="O232" s="48"/>
      <c r="P232" s="49"/>
      <c r="Q232" s="49"/>
      <c r="R232" s="49"/>
    </row>
    <row r="233" spans="1:18">
      <c r="A233" s="556">
        <v>227</v>
      </c>
      <c r="B233" s="97"/>
      <c r="C233" s="208" t="s">
        <v>629</v>
      </c>
      <c r="D233" s="121"/>
      <c r="E233" s="121"/>
      <c r="F233" s="49"/>
      <c r="G233" s="121"/>
      <c r="H233" s="121"/>
      <c r="I233" s="208" t="s">
        <v>629</v>
      </c>
      <c r="J233" s="60">
        <v>2</v>
      </c>
      <c r="K233" s="48">
        <v>0.09</v>
      </c>
      <c r="L233" s="29">
        <v>0.01</v>
      </c>
      <c r="M233" s="121"/>
      <c r="N233" s="121"/>
      <c r="O233" s="48"/>
      <c r="P233" s="49"/>
      <c r="Q233" s="49"/>
      <c r="R233" s="49"/>
    </row>
    <row r="234" spans="1:18">
      <c r="A234" s="556">
        <v>228</v>
      </c>
      <c r="B234" s="97"/>
      <c r="C234" s="208" t="s">
        <v>630</v>
      </c>
      <c r="D234" s="121"/>
      <c r="E234" s="121"/>
      <c r="F234" s="49"/>
      <c r="G234" s="121"/>
      <c r="H234" s="121"/>
      <c r="I234" s="208" t="s">
        <v>630</v>
      </c>
      <c r="J234" s="60">
        <v>10</v>
      </c>
      <c r="K234" s="48">
        <v>0.29</v>
      </c>
      <c r="L234" s="29">
        <v>0.01</v>
      </c>
      <c r="M234" s="121"/>
      <c r="N234" s="121"/>
      <c r="O234" s="48"/>
      <c r="P234" s="49"/>
      <c r="Q234" s="49"/>
      <c r="R234" s="49"/>
    </row>
    <row r="235" spans="1:18">
      <c r="A235" s="556">
        <v>229</v>
      </c>
      <c r="B235" s="97"/>
      <c r="C235" s="208" t="s">
        <v>631</v>
      </c>
      <c r="D235" s="121"/>
      <c r="E235" s="121"/>
      <c r="F235" s="49"/>
      <c r="G235" s="121"/>
      <c r="H235" s="121"/>
      <c r="I235" s="208" t="s">
        <v>631</v>
      </c>
      <c r="J235" s="60">
        <v>1</v>
      </c>
      <c r="K235" s="48">
        <v>0.19</v>
      </c>
      <c r="L235" s="29">
        <v>0.01</v>
      </c>
      <c r="M235" s="121"/>
      <c r="N235" s="121"/>
      <c r="O235" s="48"/>
      <c r="P235" s="49"/>
      <c r="Q235" s="49"/>
      <c r="R235" s="49"/>
    </row>
    <row r="236" spans="1:18">
      <c r="A236" s="556">
        <v>230</v>
      </c>
      <c r="B236" s="97"/>
      <c r="C236" s="208" t="s">
        <v>632</v>
      </c>
      <c r="D236" s="121"/>
      <c r="E236" s="121"/>
      <c r="F236" s="49"/>
      <c r="G236" s="121"/>
      <c r="H236" s="121"/>
      <c r="I236" s="208" t="s">
        <v>632</v>
      </c>
      <c r="J236" s="60">
        <v>2</v>
      </c>
      <c r="K236" s="48">
        <v>0.04</v>
      </c>
      <c r="L236" s="29">
        <v>0.01</v>
      </c>
      <c r="M236" s="121"/>
      <c r="N236" s="121"/>
      <c r="O236" s="48"/>
      <c r="P236" s="49"/>
      <c r="Q236" s="49"/>
      <c r="R236" s="49"/>
    </row>
    <row r="237" spans="1:18">
      <c r="A237" s="556">
        <v>231</v>
      </c>
      <c r="B237" s="97"/>
      <c r="C237" s="208" t="s">
        <v>633</v>
      </c>
      <c r="D237" s="121"/>
      <c r="E237" s="121"/>
      <c r="F237" s="49"/>
      <c r="G237" s="121"/>
      <c r="H237" s="121"/>
      <c r="I237" s="208" t="s">
        <v>633</v>
      </c>
      <c r="J237" s="60">
        <v>2</v>
      </c>
      <c r="K237" s="48">
        <v>0.07</v>
      </c>
      <c r="L237" s="29">
        <v>0.01</v>
      </c>
      <c r="M237" s="121"/>
      <c r="N237" s="121"/>
      <c r="O237" s="48"/>
      <c r="P237" s="49"/>
      <c r="Q237" s="49"/>
      <c r="R237" s="49"/>
    </row>
    <row r="238" spans="1:18">
      <c r="A238" s="556">
        <v>232</v>
      </c>
      <c r="B238" s="97"/>
      <c r="C238" s="208" t="s">
        <v>501</v>
      </c>
      <c r="D238" s="121"/>
      <c r="E238" s="121"/>
      <c r="F238" s="49"/>
      <c r="G238" s="121"/>
      <c r="H238" s="121"/>
      <c r="I238" s="208" t="s">
        <v>501</v>
      </c>
      <c r="J238" s="60">
        <v>5</v>
      </c>
      <c r="K238" s="48">
        <v>0.79</v>
      </c>
      <c r="L238" s="29">
        <v>0.01</v>
      </c>
      <c r="M238" s="121"/>
      <c r="N238" s="121"/>
      <c r="O238" s="48"/>
      <c r="P238" s="49"/>
      <c r="Q238" s="49"/>
      <c r="R238" s="49"/>
    </row>
    <row r="239" spans="1:18">
      <c r="A239" s="556">
        <v>233</v>
      </c>
      <c r="B239" s="97"/>
      <c r="C239" s="208" t="s">
        <v>634</v>
      </c>
      <c r="D239" s="121"/>
      <c r="E239" s="121"/>
      <c r="F239" s="49"/>
      <c r="G239" s="121"/>
      <c r="H239" s="121"/>
      <c r="I239" s="208" t="s">
        <v>634</v>
      </c>
      <c r="J239" s="60">
        <v>5</v>
      </c>
      <c r="K239" s="48">
        <v>0.29</v>
      </c>
      <c r="L239" s="29">
        <v>0.01</v>
      </c>
      <c r="M239" s="121"/>
      <c r="N239" s="121"/>
      <c r="O239" s="48"/>
      <c r="P239" s="49"/>
      <c r="Q239" s="49"/>
      <c r="R239" s="49"/>
    </row>
    <row r="240" spans="1:18">
      <c r="A240" s="556">
        <v>234</v>
      </c>
      <c r="B240" s="97"/>
      <c r="C240" s="208" t="s">
        <v>635</v>
      </c>
      <c r="D240" s="121"/>
      <c r="E240" s="121"/>
      <c r="F240" s="49"/>
      <c r="G240" s="121"/>
      <c r="H240" s="121"/>
      <c r="I240" s="208" t="s">
        <v>635</v>
      </c>
      <c r="J240" s="60">
        <v>3</v>
      </c>
      <c r="K240" s="48">
        <v>0.04</v>
      </c>
      <c r="L240" s="29">
        <v>0.01</v>
      </c>
      <c r="M240" s="121"/>
      <c r="N240" s="121"/>
      <c r="O240" s="48"/>
      <c r="P240" s="49"/>
      <c r="Q240" s="49"/>
      <c r="R240" s="49"/>
    </row>
    <row r="241" spans="1:18">
      <c r="A241" s="556">
        <v>235</v>
      </c>
      <c r="B241" s="97"/>
      <c r="C241" s="208" t="s">
        <v>459</v>
      </c>
      <c r="D241" s="121"/>
      <c r="E241" s="121"/>
      <c r="F241" s="49"/>
      <c r="G241" s="121"/>
      <c r="H241" s="121"/>
      <c r="I241" s="208" t="s">
        <v>459</v>
      </c>
      <c r="J241" s="60">
        <v>2</v>
      </c>
      <c r="K241" s="48">
        <v>0.04</v>
      </c>
      <c r="L241" s="29">
        <v>0.01</v>
      </c>
      <c r="M241" s="121"/>
      <c r="N241" s="121"/>
      <c r="O241" s="48"/>
      <c r="P241" s="49"/>
      <c r="Q241" s="49"/>
      <c r="R241" s="49"/>
    </row>
    <row r="242" spans="1:18">
      <c r="A242" s="556">
        <v>236</v>
      </c>
      <c r="B242" s="97"/>
      <c r="C242" s="208" t="s">
        <v>387</v>
      </c>
      <c r="D242" s="121"/>
      <c r="E242" s="121"/>
      <c r="F242" s="49"/>
      <c r="G242" s="121"/>
      <c r="H242" s="121"/>
      <c r="I242" s="208" t="s">
        <v>387</v>
      </c>
      <c r="J242" s="60">
        <v>12</v>
      </c>
      <c r="K242" s="48">
        <v>0.19</v>
      </c>
      <c r="L242" s="29">
        <v>0.01</v>
      </c>
      <c r="M242" s="121"/>
      <c r="N242" s="121"/>
      <c r="O242" s="48"/>
      <c r="P242" s="49"/>
      <c r="Q242" s="49"/>
      <c r="R242" s="49"/>
    </row>
    <row r="243" spans="1:18">
      <c r="A243" s="556">
        <v>237</v>
      </c>
      <c r="B243" s="97"/>
      <c r="C243" s="208" t="s">
        <v>636</v>
      </c>
      <c r="D243" s="121"/>
      <c r="E243" s="121"/>
      <c r="F243" s="49"/>
      <c r="G243" s="121"/>
      <c r="H243" s="121"/>
      <c r="I243" s="208" t="s">
        <v>636</v>
      </c>
      <c r="J243" s="60">
        <v>15</v>
      </c>
      <c r="K243" s="48">
        <v>0.09</v>
      </c>
      <c r="L243" s="29">
        <v>0.01</v>
      </c>
      <c r="M243" s="121"/>
      <c r="N243" s="121"/>
      <c r="O243" s="48"/>
      <c r="P243" s="49"/>
      <c r="Q243" s="49"/>
      <c r="R243" s="49"/>
    </row>
    <row r="244" spans="1:18">
      <c r="A244" s="556">
        <v>238</v>
      </c>
      <c r="B244" s="97"/>
      <c r="C244" s="208" t="s">
        <v>637</v>
      </c>
      <c r="D244" s="121"/>
      <c r="E244" s="121"/>
      <c r="F244" s="49"/>
      <c r="G244" s="121"/>
      <c r="H244" s="121"/>
      <c r="I244" s="208"/>
      <c r="J244" s="60"/>
      <c r="K244" s="48"/>
      <c r="L244" s="29"/>
      <c r="M244" s="121"/>
      <c r="N244" s="121"/>
      <c r="O244" s="48"/>
      <c r="P244" s="49"/>
      <c r="Q244" s="49"/>
      <c r="R244" s="49"/>
    </row>
    <row r="245" spans="1:18">
      <c r="A245" s="556">
        <v>239</v>
      </c>
      <c r="B245" s="97"/>
      <c r="C245" s="208" t="s">
        <v>638</v>
      </c>
      <c r="D245" s="121"/>
      <c r="E245" s="121"/>
      <c r="F245" s="49"/>
      <c r="G245" s="121"/>
      <c r="H245" s="121"/>
      <c r="I245" s="208"/>
      <c r="J245" s="60"/>
      <c r="K245" s="48"/>
      <c r="L245" s="29"/>
      <c r="M245" s="121"/>
      <c r="N245" s="121"/>
      <c r="O245" s="48"/>
      <c r="P245" s="49"/>
      <c r="Q245" s="49"/>
      <c r="R245" s="49"/>
    </row>
    <row r="246" spans="1:18">
      <c r="A246" s="556">
        <v>240</v>
      </c>
      <c r="B246" s="97"/>
      <c r="C246" s="208" t="s">
        <v>132</v>
      </c>
      <c r="D246" s="121"/>
      <c r="E246" s="121"/>
      <c r="F246" s="49"/>
      <c r="G246" s="121"/>
      <c r="H246" s="121"/>
      <c r="I246" s="208" t="s">
        <v>132</v>
      </c>
      <c r="J246" s="60">
        <v>2</v>
      </c>
      <c r="K246" s="48">
        <v>0.2</v>
      </c>
      <c r="L246" s="29">
        <v>0.01</v>
      </c>
      <c r="M246" s="121"/>
      <c r="N246" s="121"/>
      <c r="O246" s="48"/>
      <c r="P246" s="49"/>
      <c r="Q246" s="49"/>
      <c r="R246" s="49"/>
    </row>
    <row r="247" spans="1:18">
      <c r="A247" s="556">
        <v>241</v>
      </c>
      <c r="B247" s="97"/>
      <c r="C247" s="208" t="s">
        <v>119</v>
      </c>
      <c r="D247" s="121"/>
      <c r="E247" s="121"/>
      <c r="F247" s="49"/>
      <c r="G247" s="121"/>
      <c r="H247" s="121"/>
      <c r="I247" s="208"/>
      <c r="J247" s="60"/>
      <c r="K247" s="48"/>
      <c r="L247" s="29"/>
      <c r="M247" s="121"/>
      <c r="N247" s="121"/>
      <c r="O247" s="48"/>
      <c r="P247" s="49"/>
      <c r="Q247" s="49"/>
      <c r="R247" s="49"/>
    </row>
    <row r="248" spans="1:18">
      <c r="A248" s="556">
        <v>242</v>
      </c>
      <c r="B248" s="97"/>
      <c r="C248" s="208" t="s">
        <v>639</v>
      </c>
      <c r="D248" s="121"/>
      <c r="E248" s="121"/>
      <c r="F248" s="49"/>
      <c r="G248" s="121"/>
      <c r="H248" s="121"/>
      <c r="I248" s="208"/>
      <c r="J248" s="60"/>
      <c r="K248" s="48"/>
      <c r="L248" s="29"/>
      <c r="M248" s="121"/>
      <c r="N248" s="121"/>
      <c r="O248" s="48"/>
      <c r="P248" s="49"/>
      <c r="Q248" s="49"/>
      <c r="R248" s="49"/>
    </row>
    <row r="249" spans="1:18">
      <c r="A249" s="556">
        <v>243</v>
      </c>
      <c r="B249" s="97"/>
      <c r="C249" s="208" t="s">
        <v>640</v>
      </c>
      <c r="D249" s="121"/>
      <c r="E249" s="121"/>
      <c r="F249" s="49"/>
      <c r="G249" s="121"/>
      <c r="H249" s="121"/>
      <c r="I249" s="208"/>
      <c r="J249" s="60"/>
      <c r="K249" s="48"/>
      <c r="L249" s="29"/>
      <c r="M249" s="121"/>
      <c r="N249" s="121"/>
      <c r="O249" s="48"/>
      <c r="P249" s="49"/>
      <c r="Q249" s="49"/>
      <c r="R249" s="49"/>
    </row>
    <row r="250" spans="1:18">
      <c r="A250" s="556">
        <v>244</v>
      </c>
      <c r="B250" s="97"/>
      <c r="C250" s="208" t="s">
        <v>641</v>
      </c>
      <c r="D250" s="121"/>
      <c r="E250" s="121"/>
      <c r="F250" s="49"/>
      <c r="G250" s="121"/>
      <c r="H250" s="121"/>
      <c r="I250" s="208"/>
      <c r="J250" s="60"/>
      <c r="K250" s="48"/>
      <c r="L250" s="29"/>
      <c r="M250" s="121"/>
      <c r="N250" s="121"/>
      <c r="O250" s="48"/>
      <c r="P250" s="49"/>
      <c r="Q250" s="49"/>
      <c r="R250" s="49"/>
    </row>
    <row r="251" spans="1:18">
      <c r="A251" s="556">
        <v>245</v>
      </c>
      <c r="B251" s="97"/>
      <c r="C251" s="208" t="s">
        <v>642</v>
      </c>
      <c r="D251" s="121"/>
      <c r="E251" s="121"/>
      <c r="F251" s="49"/>
      <c r="G251" s="121"/>
      <c r="H251" s="121"/>
      <c r="I251" s="208"/>
      <c r="J251" s="60"/>
      <c r="K251" s="48"/>
      <c r="L251" s="29"/>
      <c r="M251" s="121"/>
      <c r="N251" s="121"/>
      <c r="O251" s="48"/>
      <c r="P251" s="49"/>
      <c r="Q251" s="49"/>
      <c r="R251" s="49"/>
    </row>
    <row r="252" spans="1:18">
      <c r="A252" s="556">
        <v>246</v>
      </c>
      <c r="B252" s="97"/>
      <c r="C252" s="208" t="s">
        <v>643</v>
      </c>
      <c r="D252" s="121"/>
      <c r="E252" s="121"/>
      <c r="F252" s="49"/>
      <c r="G252" s="121"/>
      <c r="H252" s="121"/>
      <c r="I252" s="208" t="s">
        <v>643</v>
      </c>
      <c r="J252" s="60">
        <v>1</v>
      </c>
      <c r="K252" s="48">
        <v>0.05</v>
      </c>
      <c r="L252" s="29">
        <v>0.01</v>
      </c>
      <c r="M252" s="121"/>
      <c r="N252" s="121"/>
      <c r="O252" s="48"/>
      <c r="P252" s="49"/>
      <c r="Q252" s="49"/>
      <c r="R252" s="49"/>
    </row>
    <row r="253" spans="1:18">
      <c r="A253" s="556">
        <v>247</v>
      </c>
      <c r="B253" s="97"/>
      <c r="C253" s="208" t="s">
        <v>564</v>
      </c>
      <c r="D253" s="121"/>
      <c r="E253" s="121"/>
      <c r="F253" s="49"/>
      <c r="G253" s="121"/>
      <c r="H253" s="121"/>
      <c r="I253" s="208" t="s">
        <v>564</v>
      </c>
      <c r="J253" s="60">
        <v>10</v>
      </c>
      <c r="K253" s="48">
        <v>0.05</v>
      </c>
      <c r="L253" s="29">
        <v>0.01</v>
      </c>
      <c r="M253" s="121"/>
      <c r="N253" s="121"/>
      <c r="O253" s="48"/>
      <c r="P253" s="49"/>
      <c r="Q253" s="49"/>
      <c r="R253" s="49"/>
    </row>
    <row r="254" spans="1:18">
      <c r="A254" s="556">
        <v>248</v>
      </c>
      <c r="B254" s="97"/>
      <c r="C254" s="208" t="s">
        <v>644</v>
      </c>
      <c r="D254" s="121"/>
      <c r="E254" s="121"/>
      <c r="F254" s="49"/>
      <c r="G254" s="121"/>
      <c r="H254" s="121"/>
      <c r="I254" s="208"/>
      <c r="J254" s="60"/>
      <c r="K254" s="48"/>
      <c r="L254" s="29"/>
      <c r="M254" s="121"/>
      <c r="N254" s="121"/>
      <c r="O254" s="48"/>
      <c r="P254" s="49"/>
      <c r="Q254" s="49"/>
      <c r="R254" s="49"/>
    </row>
    <row r="255" spans="1:18">
      <c r="A255" s="556">
        <v>249</v>
      </c>
      <c r="B255" s="97"/>
      <c r="C255" s="208" t="s">
        <v>645</v>
      </c>
      <c r="D255" s="121"/>
      <c r="E255" s="121"/>
      <c r="F255" s="49"/>
      <c r="G255" s="121"/>
      <c r="H255" s="121"/>
      <c r="I255" s="208"/>
      <c r="J255" s="60"/>
      <c r="K255" s="48"/>
      <c r="L255" s="29"/>
      <c r="M255" s="121"/>
      <c r="N255" s="121"/>
      <c r="O255" s="48"/>
      <c r="P255" s="49"/>
      <c r="Q255" s="49"/>
      <c r="R255" s="49"/>
    </row>
    <row r="256" spans="1:18">
      <c r="A256" s="556">
        <v>250</v>
      </c>
      <c r="B256" s="97"/>
      <c r="C256" s="208" t="s">
        <v>646</v>
      </c>
      <c r="D256" s="121"/>
      <c r="E256" s="121"/>
      <c r="F256" s="49"/>
      <c r="G256" s="121"/>
      <c r="H256" s="121"/>
      <c r="I256" s="208"/>
      <c r="J256" s="60"/>
      <c r="K256" s="48"/>
      <c r="L256" s="29"/>
      <c r="M256" s="121"/>
      <c r="N256" s="121"/>
      <c r="O256" s="48"/>
      <c r="P256" s="49"/>
      <c r="Q256" s="49"/>
      <c r="R256" s="49"/>
    </row>
    <row r="257" spans="1:18">
      <c r="A257" s="556">
        <v>251</v>
      </c>
      <c r="B257" s="97"/>
      <c r="C257" s="208" t="s">
        <v>647</v>
      </c>
      <c r="D257" s="121"/>
      <c r="E257" s="121"/>
      <c r="F257" s="49"/>
      <c r="G257" s="121"/>
      <c r="H257" s="121"/>
      <c r="I257" s="208"/>
      <c r="J257" s="60"/>
      <c r="K257" s="48"/>
      <c r="L257" s="48"/>
      <c r="M257" s="121"/>
      <c r="N257" s="121"/>
      <c r="O257" s="48"/>
      <c r="P257" s="49"/>
      <c r="Q257" s="49"/>
      <c r="R257" s="49"/>
    </row>
    <row r="258" spans="1:18">
      <c r="A258" s="556">
        <v>252</v>
      </c>
      <c r="B258" s="97"/>
      <c r="C258" s="438" t="s">
        <v>648</v>
      </c>
      <c r="D258" s="121"/>
      <c r="E258" s="121"/>
      <c r="F258" s="49"/>
      <c r="G258" s="121"/>
      <c r="H258" s="121"/>
      <c r="I258" s="438"/>
      <c r="J258" s="203"/>
      <c r="K258" s="168"/>
      <c r="L258" s="168"/>
      <c r="M258" s="121"/>
      <c r="N258" s="121"/>
      <c r="O258" s="48"/>
      <c r="P258" s="49"/>
      <c r="Q258" s="49"/>
      <c r="R258" s="49"/>
    </row>
    <row r="259" spans="1:18">
      <c r="A259" s="556">
        <v>253</v>
      </c>
      <c r="B259" s="97"/>
      <c r="C259" s="438" t="s">
        <v>617</v>
      </c>
      <c r="D259" s="121"/>
      <c r="E259" s="121"/>
      <c r="F259" s="49"/>
      <c r="G259" s="121"/>
      <c r="H259" s="121"/>
      <c r="I259" s="438" t="s">
        <v>617</v>
      </c>
      <c r="J259" s="203" t="s">
        <v>649</v>
      </c>
      <c r="K259" s="168">
        <v>0.38</v>
      </c>
      <c r="L259" s="168"/>
      <c r="M259" s="121"/>
      <c r="N259" s="121"/>
      <c r="O259" s="48"/>
      <c r="P259" s="49"/>
      <c r="Q259" s="49"/>
      <c r="R259" s="49"/>
    </row>
    <row r="260" spans="1:18">
      <c r="A260" s="556">
        <v>254</v>
      </c>
      <c r="B260" s="97"/>
      <c r="C260" s="438" t="s">
        <v>650</v>
      </c>
      <c r="D260" s="121"/>
      <c r="E260" s="121"/>
      <c r="F260" s="49"/>
      <c r="G260" s="121"/>
      <c r="H260" s="121"/>
      <c r="I260" s="438"/>
      <c r="J260" s="203"/>
      <c r="K260" s="168"/>
      <c r="L260" s="168"/>
      <c r="M260" s="121"/>
      <c r="N260" s="121"/>
      <c r="O260" s="48"/>
      <c r="P260" s="49"/>
      <c r="Q260" s="49"/>
      <c r="R260" s="49"/>
    </row>
    <row r="261" spans="1:18">
      <c r="A261" s="556">
        <v>255</v>
      </c>
      <c r="B261" s="97"/>
      <c r="C261" s="438" t="s">
        <v>502</v>
      </c>
      <c r="D261" s="121"/>
      <c r="E261" s="121"/>
      <c r="F261" s="49"/>
      <c r="G261" s="121"/>
      <c r="H261" s="121"/>
      <c r="I261" s="438"/>
      <c r="J261" s="203"/>
      <c r="K261" s="168"/>
      <c r="L261" s="168"/>
      <c r="M261" s="121"/>
      <c r="N261" s="121"/>
      <c r="O261" s="48"/>
      <c r="P261" s="49"/>
      <c r="Q261" s="49"/>
      <c r="R261" s="49"/>
    </row>
    <row r="262" spans="1:18">
      <c r="A262" s="556">
        <v>256</v>
      </c>
      <c r="B262" s="97"/>
      <c r="C262" s="438" t="s">
        <v>651</v>
      </c>
      <c r="D262" s="121"/>
      <c r="E262" s="121"/>
      <c r="F262" s="49"/>
      <c r="G262" s="121"/>
      <c r="H262" s="121"/>
      <c r="I262" s="438" t="s">
        <v>651</v>
      </c>
      <c r="J262" s="567">
        <v>20</v>
      </c>
      <c r="K262" s="168">
        <v>0.72</v>
      </c>
      <c r="L262" s="168"/>
      <c r="M262" s="121"/>
      <c r="N262" s="121"/>
      <c r="O262" s="48"/>
      <c r="P262" s="49"/>
      <c r="Q262" s="49"/>
      <c r="R262" s="49"/>
    </row>
    <row r="263" spans="1:18">
      <c r="A263" s="556">
        <v>257</v>
      </c>
      <c r="B263" s="97"/>
      <c r="C263" s="438" t="s">
        <v>373</v>
      </c>
      <c r="D263" s="121"/>
      <c r="E263" s="121"/>
      <c r="F263" s="49"/>
      <c r="G263" s="121"/>
      <c r="H263" s="121"/>
      <c r="I263" s="438" t="s">
        <v>373</v>
      </c>
      <c r="J263" s="203" t="s">
        <v>576</v>
      </c>
      <c r="K263" s="168">
        <v>0.32</v>
      </c>
      <c r="L263" s="168"/>
      <c r="M263" s="121"/>
      <c r="N263" s="121"/>
      <c r="O263" s="48"/>
      <c r="P263" s="49"/>
      <c r="Q263" s="49"/>
      <c r="R263" s="49"/>
    </row>
    <row r="264" spans="1:18">
      <c r="A264" s="556">
        <v>258</v>
      </c>
      <c r="B264" s="97"/>
      <c r="C264" s="438" t="s">
        <v>652</v>
      </c>
      <c r="D264" s="121"/>
      <c r="E264" s="121"/>
      <c r="F264" s="49"/>
      <c r="G264" s="121"/>
      <c r="H264" s="121"/>
      <c r="I264" s="438"/>
      <c r="J264" s="203"/>
      <c r="K264" s="168"/>
      <c r="L264" s="168"/>
      <c r="M264" s="121"/>
      <c r="N264" s="121"/>
      <c r="O264" s="48"/>
      <c r="P264" s="49"/>
      <c r="Q264" s="49"/>
      <c r="R264" s="49"/>
    </row>
    <row r="265" spans="1:18">
      <c r="A265" s="556">
        <v>259</v>
      </c>
      <c r="B265" s="97"/>
      <c r="C265" s="438" t="s">
        <v>342</v>
      </c>
      <c r="D265" s="121"/>
      <c r="E265" s="121"/>
      <c r="F265" s="49"/>
      <c r="G265" s="121"/>
      <c r="H265" s="121"/>
      <c r="I265" s="438" t="s">
        <v>342</v>
      </c>
      <c r="J265" s="203" t="s">
        <v>85</v>
      </c>
      <c r="K265" s="168">
        <v>0.3</v>
      </c>
      <c r="L265" s="168"/>
      <c r="M265" s="121"/>
      <c r="N265" s="121"/>
      <c r="O265" s="48"/>
      <c r="P265" s="49"/>
      <c r="Q265" s="49"/>
      <c r="R265" s="49"/>
    </row>
    <row r="266" spans="1:18">
      <c r="A266" s="556">
        <v>260</v>
      </c>
      <c r="B266" s="97"/>
      <c r="C266" s="438" t="s">
        <v>653</v>
      </c>
      <c r="D266" s="121"/>
      <c r="E266" s="121"/>
      <c r="F266" s="49"/>
      <c r="G266" s="121"/>
      <c r="H266" s="121"/>
      <c r="I266" s="438" t="s">
        <v>653</v>
      </c>
      <c r="J266" s="203" t="s">
        <v>203</v>
      </c>
      <c r="K266" s="168">
        <v>0.5</v>
      </c>
      <c r="L266" s="168"/>
      <c r="M266" s="121"/>
      <c r="N266" s="121"/>
      <c r="O266" s="48"/>
      <c r="P266" s="49"/>
      <c r="Q266" s="49"/>
      <c r="R266" s="49"/>
    </row>
    <row r="267" spans="1:18">
      <c r="A267" s="556">
        <v>261</v>
      </c>
      <c r="B267" s="97"/>
      <c r="C267" s="438" t="s">
        <v>350</v>
      </c>
      <c r="D267" s="121"/>
      <c r="E267" s="121"/>
      <c r="F267" s="49"/>
      <c r="G267" s="121"/>
      <c r="H267" s="121"/>
      <c r="I267" s="438"/>
      <c r="J267" s="203"/>
      <c r="K267" s="168"/>
      <c r="L267" s="168"/>
      <c r="M267" s="121"/>
      <c r="N267" s="121"/>
      <c r="O267" s="48"/>
      <c r="P267" s="49"/>
      <c r="Q267" s="49"/>
      <c r="R267" s="49"/>
    </row>
    <row r="268" spans="1:18">
      <c r="A268" s="556">
        <v>262</v>
      </c>
      <c r="B268" s="97"/>
      <c r="C268" s="438" t="s">
        <v>440</v>
      </c>
      <c r="D268" s="121"/>
      <c r="E268" s="121"/>
      <c r="F268" s="49"/>
      <c r="G268" s="121"/>
      <c r="H268" s="121"/>
      <c r="I268" s="438" t="s">
        <v>440</v>
      </c>
      <c r="J268" s="203" t="s">
        <v>91</v>
      </c>
      <c r="K268" s="168">
        <v>0.18</v>
      </c>
      <c r="L268" s="168"/>
      <c r="M268" s="121"/>
      <c r="N268" s="121"/>
      <c r="O268" s="48"/>
      <c r="P268" s="49"/>
      <c r="Q268" s="49"/>
      <c r="R268" s="49"/>
    </row>
    <row r="269" spans="1:18">
      <c r="A269" s="556">
        <v>263</v>
      </c>
      <c r="B269" s="97"/>
      <c r="C269" s="438" t="s">
        <v>608</v>
      </c>
      <c r="D269" s="121"/>
      <c r="E269" s="121"/>
      <c r="F269" s="49"/>
      <c r="G269" s="121"/>
      <c r="H269" s="121"/>
      <c r="I269" s="438" t="s">
        <v>608</v>
      </c>
      <c r="J269" s="567">
        <v>5</v>
      </c>
      <c r="K269" s="168">
        <v>0.15</v>
      </c>
      <c r="L269" s="168"/>
      <c r="M269" s="121"/>
      <c r="N269" s="121"/>
      <c r="O269" s="48"/>
      <c r="P269" s="49"/>
      <c r="Q269" s="49"/>
      <c r="R269" s="49"/>
    </row>
    <row r="270" spans="1:18">
      <c r="A270" s="556">
        <v>264</v>
      </c>
      <c r="B270" s="97"/>
      <c r="C270" s="438" t="s">
        <v>654</v>
      </c>
      <c r="D270" s="121"/>
      <c r="E270" s="121"/>
      <c r="F270" s="49"/>
      <c r="G270" s="121"/>
      <c r="H270" s="121"/>
      <c r="I270" s="438" t="s">
        <v>654</v>
      </c>
      <c r="J270" s="203" t="s">
        <v>231</v>
      </c>
      <c r="K270" s="168">
        <v>0.14</v>
      </c>
      <c r="L270" s="168"/>
      <c r="M270" s="121"/>
      <c r="N270" s="121"/>
      <c r="O270" s="48"/>
      <c r="P270" s="49"/>
      <c r="Q270" s="49"/>
      <c r="R270" s="49"/>
    </row>
    <row r="271" spans="1:18">
      <c r="A271" s="556">
        <v>265</v>
      </c>
      <c r="B271" s="97"/>
      <c r="C271" s="438" t="s">
        <v>655</v>
      </c>
      <c r="D271" s="121"/>
      <c r="E271" s="121"/>
      <c r="F271" s="49"/>
      <c r="G271" s="121"/>
      <c r="H271" s="121"/>
      <c r="I271" s="438" t="s">
        <v>655</v>
      </c>
      <c r="J271" s="203" t="s">
        <v>335</v>
      </c>
      <c r="K271" s="168">
        <v>0.12</v>
      </c>
      <c r="L271" s="168"/>
      <c r="M271" s="121"/>
      <c r="N271" s="121"/>
      <c r="O271" s="48"/>
      <c r="P271" s="49"/>
      <c r="Q271" s="49"/>
      <c r="R271" s="49"/>
    </row>
    <row r="272" spans="1:18">
      <c r="A272" s="556">
        <v>266</v>
      </c>
      <c r="B272" s="97"/>
      <c r="C272" s="438" t="s">
        <v>643</v>
      </c>
      <c r="D272" s="121"/>
      <c r="E272" s="121"/>
      <c r="F272" s="49"/>
      <c r="G272" s="121"/>
      <c r="H272" s="121"/>
      <c r="I272" s="438"/>
      <c r="J272" s="203"/>
      <c r="K272" s="168"/>
      <c r="L272" s="168"/>
      <c r="M272" s="121"/>
      <c r="N272" s="121"/>
      <c r="O272" s="48"/>
      <c r="P272" s="49"/>
      <c r="Q272" s="49"/>
      <c r="R272" s="49"/>
    </row>
    <row r="273" spans="1:18">
      <c r="A273" s="556">
        <v>267</v>
      </c>
      <c r="B273" s="97"/>
      <c r="C273" s="438" t="s">
        <v>240</v>
      </c>
      <c r="D273" s="121"/>
      <c r="E273" s="121"/>
      <c r="F273" s="49"/>
      <c r="G273" s="121"/>
      <c r="H273" s="121"/>
      <c r="I273" s="438" t="s">
        <v>240</v>
      </c>
      <c r="J273" s="567">
        <v>3.5</v>
      </c>
      <c r="K273" s="168">
        <v>0.1</v>
      </c>
      <c r="L273" s="168"/>
      <c r="M273" s="121"/>
      <c r="N273" s="121"/>
      <c r="O273" s="48"/>
      <c r="P273" s="49"/>
      <c r="Q273" s="49"/>
      <c r="R273" s="49"/>
    </row>
    <row r="274" spans="1:18">
      <c r="A274" s="556">
        <v>268</v>
      </c>
      <c r="B274" s="97"/>
      <c r="C274" s="438" t="s">
        <v>435</v>
      </c>
      <c r="D274" s="121"/>
      <c r="E274" s="121"/>
      <c r="F274" s="49"/>
      <c r="G274" s="121"/>
      <c r="H274" s="121"/>
      <c r="I274" s="438" t="s">
        <v>435</v>
      </c>
      <c r="J274" s="567">
        <v>27</v>
      </c>
      <c r="K274" s="168">
        <v>0.1</v>
      </c>
      <c r="L274" s="168"/>
      <c r="M274" s="121"/>
      <c r="N274" s="121"/>
      <c r="O274" s="48"/>
      <c r="P274" s="49"/>
      <c r="Q274" s="49"/>
      <c r="R274" s="49"/>
    </row>
    <row r="275" spans="1:18">
      <c r="A275" s="556">
        <v>269</v>
      </c>
      <c r="B275" s="97"/>
      <c r="C275" s="438" t="s">
        <v>656</v>
      </c>
      <c r="D275" s="121"/>
      <c r="E275" s="121"/>
      <c r="F275" s="49"/>
      <c r="G275" s="121"/>
      <c r="H275" s="121"/>
      <c r="I275" s="438" t="s">
        <v>656</v>
      </c>
      <c r="J275" s="567">
        <v>3</v>
      </c>
      <c r="K275" s="168">
        <v>0.07</v>
      </c>
      <c r="L275" s="168"/>
      <c r="M275" s="121"/>
      <c r="N275" s="121"/>
      <c r="O275" s="48"/>
      <c r="P275" s="49"/>
      <c r="Q275" s="49"/>
      <c r="R275" s="49"/>
    </row>
    <row r="276" spans="1:18">
      <c r="A276" s="556">
        <v>270</v>
      </c>
      <c r="B276" s="97"/>
      <c r="C276" s="438" t="s">
        <v>345</v>
      </c>
      <c r="D276" s="121"/>
      <c r="E276" s="121"/>
      <c r="F276" s="49"/>
      <c r="G276" s="121"/>
      <c r="H276" s="121"/>
      <c r="I276" s="438" t="s">
        <v>345</v>
      </c>
      <c r="J276" s="567">
        <v>20</v>
      </c>
      <c r="K276" s="168">
        <v>0.06</v>
      </c>
      <c r="L276" s="168"/>
      <c r="M276" s="121"/>
      <c r="N276" s="121"/>
      <c r="O276" s="48"/>
      <c r="P276" s="49"/>
      <c r="Q276" s="49"/>
      <c r="R276" s="49"/>
    </row>
    <row r="277" spans="1:18">
      <c r="A277" s="556">
        <v>271</v>
      </c>
      <c r="B277" s="97"/>
      <c r="C277" s="438" t="s">
        <v>657</v>
      </c>
      <c r="D277" s="121"/>
      <c r="E277" s="121"/>
      <c r="F277" s="49"/>
      <c r="G277" s="121"/>
      <c r="H277" s="121"/>
      <c r="I277" s="438" t="s">
        <v>657</v>
      </c>
      <c r="J277" s="203" t="s">
        <v>304</v>
      </c>
      <c r="K277" s="168">
        <v>0.06</v>
      </c>
      <c r="L277" s="168"/>
      <c r="M277" s="121"/>
      <c r="N277" s="121"/>
      <c r="O277" s="48"/>
      <c r="P277" s="49"/>
      <c r="Q277" s="49"/>
      <c r="R277" s="49"/>
    </row>
    <row r="278" spans="1:18">
      <c r="A278" s="556">
        <v>272</v>
      </c>
      <c r="B278" s="97"/>
      <c r="C278" s="438" t="s">
        <v>488</v>
      </c>
      <c r="D278" s="121"/>
      <c r="E278" s="121"/>
      <c r="F278" s="49"/>
      <c r="G278" s="121"/>
      <c r="H278" s="121"/>
      <c r="I278" s="438" t="s">
        <v>488</v>
      </c>
      <c r="J278" s="203" t="s">
        <v>223</v>
      </c>
      <c r="K278" s="168">
        <v>0.06</v>
      </c>
      <c r="L278" s="168"/>
      <c r="M278" s="121"/>
      <c r="N278" s="121"/>
      <c r="O278" s="48"/>
      <c r="P278" s="49"/>
      <c r="Q278" s="49"/>
      <c r="R278" s="49"/>
    </row>
    <row r="279" spans="1:18">
      <c r="A279" s="556">
        <v>273</v>
      </c>
      <c r="B279" s="97"/>
      <c r="C279" s="438" t="s">
        <v>658</v>
      </c>
      <c r="D279" s="121"/>
      <c r="E279" s="121"/>
      <c r="F279" s="49"/>
      <c r="G279" s="121"/>
      <c r="H279" s="121"/>
      <c r="I279" s="438"/>
      <c r="J279" s="280"/>
      <c r="K279" s="168"/>
      <c r="L279" s="168"/>
      <c r="M279" s="121"/>
      <c r="N279" s="121"/>
      <c r="O279" s="48"/>
      <c r="P279" s="49"/>
      <c r="Q279" s="49"/>
      <c r="R279" s="49"/>
    </row>
    <row r="280" spans="1:18">
      <c r="A280" s="556">
        <v>274</v>
      </c>
      <c r="B280" s="97"/>
      <c r="C280" s="438" t="s">
        <v>659</v>
      </c>
      <c r="D280" s="121"/>
      <c r="E280" s="121"/>
      <c r="F280" s="49"/>
      <c r="G280" s="121"/>
      <c r="H280" s="121"/>
      <c r="I280" s="438" t="s">
        <v>659</v>
      </c>
      <c r="J280" s="280" t="s">
        <v>85</v>
      </c>
      <c r="K280" s="168">
        <v>0.05</v>
      </c>
      <c r="L280" s="168"/>
      <c r="M280" s="121"/>
      <c r="N280" s="121"/>
      <c r="O280" s="48"/>
      <c r="P280" s="49"/>
      <c r="Q280" s="49"/>
      <c r="R280" s="49"/>
    </row>
    <row r="281" spans="1:18">
      <c r="A281" s="556">
        <v>275</v>
      </c>
      <c r="B281" s="97"/>
      <c r="C281" s="438" t="s">
        <v>72</v>
      </c>
      <c r="D281" s="121"/>
      <c r="E281" s="121"/>
      <c r="F281" s="49"/>
      <c r="G281" s="121"/>
      <c r="H281" s="121"/>
      <c r="I281" s="438" t="s">
        <v>72</v>
      </c>
      <c r="J281" s="280" t="s">
        <v>95</v>
      </c>
      <c r="K281" s="168">
        <v>0.04</v>
      </c>
      <c r="L281" s="168"/>
      <c r="M281" s="121"/>
      <c r="N281" s="121"/>
      <c r="O281" s="48"/>
      <c r="P281" s="49"/>
      <c r="Q281" s="49"/>
      <c r="R281" s="49"/>
    </row>
    <row r="282" spans="1:18">
      <c r="A282" s="556">
        <v>276</v>
      </c>
      <c r="B282" s="97"/>
      <c r="C282" s="438" t="s">
        <v>197</v>
      </c>
      <c r="D282" s="121"/>
      <c r="E282" s="121"/>
      <c r="F282" s="49"/>
      <c r="G282" s="121"/>
      <c r="H282" s="121"/>
      <c r="I282" s="438" t="s">
        <v>197</v>
      </c>
      <c r="J282" s="568">
        <v>12</v>
      </c>
      <c r="K282" s="168">
        <v>0.02</v>
      </c>
      <c r="L282" s="168"/>
      <c r="M282" s="121"/>
      <c r="N282" s="121"/>
      <c r="O282" s="48"/>
      <c r="P282" s="49"/>
      <c r="Q282" s="49"/>
      <c r="R282" s="49"/>
    </row>
    <row r="283" spans="1:18">
      <c r="A283" s="556">
        <v>277</v>
      </c>
      <c r="B283" s="97"/>
      <c r="C283" s="438" t="s">
        <v>660</v>
      </c>
      <c r="D283" s="121"/>
      <c r="E283" s="121"/>
      <c r="F283" s="49"/>
      <c r="G283" s="121"/>
      <c r="H283" s="121"/>
      <c r="I283" s="438"/>
      <c r="J283" s="280"/>
      <c r="K283" s="168"/>
      <c r="L283" s="168"/>
      <c r="M283" s="121"/>
      <c r="N283" s="121"/>
      <c r="O283" s="48"/>
      <c r="P283" s="49"/>
      <c r="Q283" s="49"/>
      <c r="R283" s="49"/>
    </row>
    <row r="284" spans="1:18">
      <c r="A284" s="556">
        <v>278</v>
      </c>
      <c r="B284" s="97"/>
      <c r="C284" s="438" t="s">
        <v>661</v>
      </c>
      <c r="D284" s="121"/>
      <c r="E284" s="121"/>
      <c r="F284" s="49"/>
      <c r="G284" s="121"/>
      <c r="H284" s="121"/>
      <c r="I284" s="438" t="s">
        <v>661</v>
      </c>
      <c r="J284" s="438" t="s">
        <v>662</v>
      </c>
      <c r="K284" s="168">
        <v>0.01</v>
      </c>
      <c r="L284" s="168"/>
      <c r="M284" s="121"/>
      <c r="N284" s="121"/>
      <c r="O284" s="48"/>
      <c r="P284" s="49"/>
      <c r="Q284" s="49"/>
      <c r="R284" s="49"/>
    </row>
    <row r="285" spans="1:18">
      <c r="A285" s="556">
        <v>279</v>
      </c>
      <c r="B285" s="97"/>
      <c r="C285" s="438" t="s">
        <v>188</v>
      </c>
      <c r="D285" s="121"/>
      <c r="E285" s="121"/>
      <c r="F285" s="49"/>
      <c r="G285" s="121"/>
      <c r="H285" s="121"/>
      <c r="I285" s="438" t="s">
        <v>188</v>
      </c>
      <c r="J285" s="280" t="s">
        <v>663</v>
      </c>
      <c r="K285" s="168">
        <v>0.01</v>
      </c>
      <c r="L285" s="168"/>
      <c r="M285" s="121"/>
      <c r="N285" s="121"/>
      <c r="O285" s="48"/>
      <c r="P285" s="49"/>
      <c r="Q285" s="49"/>
      <c r="R285" s="49"/>
    </row>
    <row r="286" spans="1:18">
      <c r="A286" s="556">
        <v>280</v>
      </c>
      <c r="B286" s="97"/>
      <c r="C286" s="438" t="s">
        <v>664</v>
      </c>
      <c r="D286" s="121"/>
      <c r="E286" s="121"/>
      <c r="F286" s="49"/>
      <c r="G286" s="121"/>
      <c r="H286" s="121"/>
      <c r="I286" s="438" t="s">
        <v>664</v>
      </c>
      <c r="J286" s="280" t="s">
        <v>380</v>
      </c>
      <c r="K286" s="168">
        <v>0.01</v>
      </c>
      <c r="L286" s="168"/>
      <c r="M286" s="121"/>
      <c r="N286" s="121"/>
      <c r="O286" s="48"/>
      <c r="P286" s="49"/>
      <c r="Q286" s="49"/>
      <c r="R286" s="49"/>
    </row>
    <row r="287" spans="1:18">
      <c r="A287" s="556">
        <v>281</v>
      </c>
      <c r="B287" s="97"/>
      <c r="C287" s="438" t="s">
        <v>176</v>
      </c>
      <c r="D287" s="121"/>
      <c r="E287" s="121"/>
      <c r="F287" s="49"/>
      <c r="G287" s="121"/>
      <c r="H287" s="121"/>
      <c r="I287" s="438" t="s">
        <v>176</v>
      </c>
      <c r="J287" s="280" t="s">
        <v>336</v>
      </c>
      <c r="K287" s="168">
        <v>0.01</v>
      </c>
      <c r="L287" s="168"/>
      <c r="M287" s="121"/>
      <c r="N287" s="121"/>
      <c r="O287" s="48"/>
      <c r="P287" s="49"/>
      <c r="Q287" s="49"/>
      <c r="R287" s="49"/>
    </row>
    <row r="288" spans="1:18">
      <c r="A288" s="556">
        <v>282</v>
      </c>
      <c r="B288" s="97"/>
      <c r="C288" s="97" t="s">
        <v>88</v>
      </c>
      <c r="D288" s="121"/>
      <c r="E288" s="121"/>
      <c r="F288" s="49"/>
      <c r="G288" s="121"/>
      <c r="H288" s="121"/>
      <c r="I288" s="97" t="s">
        <v>88</v>
      </c>
      <c r="J288" s="122" t="s">
        <v>95</v>
      </c>
      <c r="K288" s="114">
        <v>0.55</v>
      </c>
      <c r="L288" s="48"/>
      <c r="M288" s="121"/>
      <c r="N288" s="121"/>
      <c r="O288" s="48"/>
      <c r="P288" s="49"/>
      <c r="Q288" s="49"/>
      <c r="R288" s="49"/>
    </row>
    <row r="289" spans="1:18">
      <c r="A289" s="556">
        <v>283</v>
      </c>
      <c r="B289" s="97"/>
      <c r="C289" s="72" t="s">
        <v>305</v>
      </c>
      <c r="D289" s="121"/>
      <c r="E289" s="121"/>
      <c r="F289" s="49"/>
      <c r="G289" s="121"/>
      <c r="H289" s="121"/>
      <c r="I289" s="72" t="s">
        <v>305</v>
      </c>
      <c r="J289" s="60" t="s">
        <v>203</v>
      </c>
      <c r="K289" s="49">
        <v>0.03</v>
      </c>
      <c r="L289" s="49"/>
      <c r="M289" s="121"/>
      <c r="N289" s="121"/>
      <c r="O289" s="48"/>
      <c r="P289" s="49"/>
      <c r="Q289" s="49"/>
      <c r="R289" s="49"/>
    </row>
    <row r="290" spans="1:18">
      <c r="A290" s="556">
        <v>284</v>
      </c>
      <c r="B290" s="97"/>
      <c r="C290" s="72" t="s">
        <v>554</v>
      </c>
      <c r="D290" s="121"/>
      <c r="E290" s="121"/>
      <c r="F290" s="49"/>
      <c r="G290" s="121"/>
      <c r="H290" s="121"/>
      <c r="I290" s="72" t="s">
        <v>554</v>
      </c>
      <c r="J290" s="60" t="s">
        <v>91</v>
      </c>
      <c r="K290" s="49">
        <v>0.1</v>
      </c>
      <c r="L290" s="49"/>
      <c r="M290" s="121"/>
      <c r="N290" s="121"/>
      <c r="O290" s="48"/>
      <c r="P290" s="49"/>
      <c r="Q290" s="49"/>
      <c r="R290" s="49"/>
    </row>
    <row r="291" spans="1:18">
      <c r="A291" s="556">
        <v>285</v>
      </c>
      <c r="B291" s="97"/>
      <c r="C291" s="32" t="s">
        <v>477</v>
      </c>
      <c r="D291" s="121"/>
      <c r="E291" s="121"/>
      <c r="F291" s="49"/>
      <c r="G291" s="121"/>
      <c r="H291" s="121"/>
      <c r="I291" s="32" t="s">
        <v>477</v>
      </c>
      <c r="J291" s="60" t="s">
        <v>262</v>
      </c>
      <c r="K291" s="49">
        <v>1</v>
      </c>
      <c r="L291" s="49"/>
      <c r="M291" s="121"/>
      <c r="N291" s="121"/>
      <c r="O291" s="48"/>
      <c r="P291" s="49"/>
      <c r="Q291" s="49"/>
      <c r="R291" s="49"/>
    </row>
    <row r="292" spans="1:18">
      <c r="A292" s="556">
        <v>286</v>
      </c>
      <c r="B292" s="97"/>
      <c r="C292" s="32" t="s">
        <v>650</v>
      </c>
      <c r="D292" s="121"/>
      <c r="E292" s="121"/>
      <c r="F292" s="49"/>
      <c r="G292" s="121"/>
      <c r="H292" s="121"/>
      <c r="I292" s="32" t="s">
        <v>650</v>
      </c>
      <c r="J292" s="60"/>
      <c r="K292" s="49">
        <v>0.02</v>
      </c>
      <c r="L292" s="49"/>
      <c r="M292" s="121"/>
      <c r="N292" s="121"/>
      <c r="O292" s="48"/>
      <c r="P292" s="49"/>
      <c r="Q292" s="49"/>
      <c r="R292" s="49"/>
    </row>
    <row r="293" spans="1:18">
      <c r="A293" s="556">
        <v>287</v>
      </c>
      <c r="B293" s="97"/>
      <c r="C293" s="72" t="s">
        <v>174</v>
      </c>
      <c r="D293" s="121"/>
      <c r="E293" s="121"/>
      <c r="F293" s="49"/>
      <c r="G293" s="121"/>
      <c r="H293" s="121"/>
      <c r="I293" s="72" t="s">
        <v>174</v>
      </c>
      <c r="J293" s="72" t="s">
        <v>665</v>
      </c>
      <c r="K293" s="49">
        <v>0.35</v>
      </c>
      <c r="L293" s="49"/>
      <c r="M293" s="121"/>
      <c r="N293" s="121"/>
      <c r="O293" s="48"/>
      <c r="P293" s="49"/>
      <c r="Q293" s="49"/>
      <c r="R293" s="49"/>
    </row>
    <row r="294" spans="1:18">
      <c r="A294" s="556">
        <v>288</v>
      </c>
      <c r="B294" s="97"/>
      <c r="C294" s="72" t="s">
        <v>666</v>
      </c>
      <c r="D294" s="121"/>
      <c r="E294" s="121"/>
      <c r="F294" s="49"/>
      <c r="G294" s="121"/>
      <c r="H294" s="121"/>
      <c r="I294" s="72" t="s">
        <v>666</v>
      </c>
      <c r="J294" s="72" t="s">
        <v>667</v>
      </c>
      <c r="K294" s="49">
        <v>0.2</v>
      </c>
      <c r="L294" s="49"/>
      <c r="M294" s="121"/>
      <c r="N294" s="121"/>
      <c r="O294" s="48"/>
      <c r="P294" s="49"/>
      <c r="Q294" s="49"/>
      <c r="R294" s="49"/>
    </row>
    <row r="295" spans="1:18">
      <c r="A295" s="556">
        <v>289</v>
      </c>
      <c r="B295" s="97"/>
      <c r="C295" s="72" t="s">
        <v>668</v>
      </c>
      <c r="D295" s="121"/>
      <c r="E295" s="121"/>
      <c r="F295" s="49"/>
      <c r="G295" s="121"/>
      <c r="H295" s="121"/>
      <c r="I295" s="72" t="s">
        <v>668</v>
      </c>
      <c r="J295" s="72" t="s">
        <v>669</v>
      </c>
      <c r="K295" s="49">
        <v>0.02</v>
      </c>
      <c r="L295" s="49"/>
      <c r="M295" s="121"/>
      <c r="N295" s="121"/>
      <c r="O295" s="48"/>
      <c r="P295" s="49"/>
      <c r="Q295" s="49"/>
      <c r="R295" s="49"/>
    </row>
    <row r="296" spans="1:18">
      <c r="A296" s="556">
        <v>290</v>
      </c>
      <c r="B296" s="97"/>
      <c r="C296" s="32" t="s">
        <v>325</v>
      </c>
      <c r="D296" s="121"/>
      <c r="E296" s="121"/>
      <c r="F296" s="49"/>
      <c r="G296" s="121"/>
      <c r="H296" s="121"/>
      <c r="I296" s="32" t="s">
        <v>325</v>
      </c>
      <c r="J296" s="60" t="s">
        <v>473</v>
      </c>
      <c r="K296" s="49">
        <v>0.1</v>
      </c>
      <c r="L296" s="49"/>
      <c r="M296" s="121"/>
      <c r="N296" s="121"/>
      <c r="O296" s="48"/>
      <c r="P296" s="49"/>
      <c r="Q296" s="49"/>
      <c r="R296" s="49"/>
    </row>
    <row r="297" spans="1:18">
      <c r="A297" s="556">
        <v>291</v>
      </c>
      <c r="B297" s="97"/>
      <c r="C297" s="72" t="s">
        <v>670</v>
      </c>
      <c r="D297" s="121"/>
      <c r="E297" s="121"/>
      <c r="F297" s="49"/>
      <c r="G297" s="121"/>
      <c r="H297" s="121"/>
      <c r="I297" s="72" t="s">
        <v>670</v>
      </c>
      <c r="J297" s="72" t="s">
        <v>671</v>
      </c>
      <c r="K297" s="49">
        <v>0.1</v>
      </c>
      <c r="L297" s="49"/>
      <c r="M297" s="121"/>
      <c r="N297" s="121"/>
      <c r="O297" s="48"/>
      <c r="P297" s="49"/>
      <c r="Q297" s="49"/>
      <c r="R297" s="49"/>
    </row>
    <row r="298" spans="1:18">
      <c r="A298" s="556">
        <v>292</v>
      </c>
      <c r="B298" s="97"/>
      <c r="C298" s="32" t="s">
        <v>672</v>
      </c>
      <c r="D298" s="121"/>
      <c r="E298" s="121"/>
      <c r="F298" s="49"/>
      <c r="G298" s="121"/>
      <c r="H298" s="121"/>
      <c r="I298" s="32" t="s">
        <v>672</v>
      </c>
      <c r="J298" s="60" t="s">
        <v>437</v>
      </c>
      <c r="K298" s="49">
        <v>0.06</v>
      </c>
      <c r="L298" s="49"/>
      <c r="M298" s="121"/>
      <c r="N298" s="121"/>
      <c r="O298" s="48"/>
      <c r="P298" s="49"/>
      <c r="Q298" s="49"/>
      <c r="R298" s="49"/>
    </row>
    <row r="299" spans="1:18">
      <c r="A299" s="556">
        <v>293</v>
      </c>
      <c r="B299" s="97"/>
      <c r="C299" s="32" t="s">
        <v>673</v>
      </c>
      <c r="D299" s="121"/>
      <c r="E299" s="121"/>
      <c r="F299" s="49"/>
      <c r="G299" s="121"/>
      <c r="H299" s="121"/>
      <c r="I299" s="32" t="s">
        <v>673</v>
      </c>
      <c r="J299" s="60" t="s">
        <v>335</v>
      </c>
      <c r="K299" s="49">
        <v>0.03</v>
      </c>
      <c r="L299" s="49"/>
      <c r="M299" s="121"/>
      <c r="N299" s="121"/>
      <c r="O299" s="48"/>
      <c r="P299" s="49"/>
      <c r="Q299" s="49"/>
      <c r="R299" s="49"/>
    </row>
    <row r="300" spans="1:18">
      <c r="A300" s="556">
        <v>294</v>
      </c>
      <c r="B300" s="97"/>
      <c r="C300" s="72" t="s">
        <v>98</v>
      </c>
      <c r="D300" s="121"/>
      <c r="E300" s="121"/>
      <c r="F300" s="49"/>
      <c r="G300" s="121"/>
      <c r="H300" s="121"/>
      <c r="I300" s="72" t="s">
        <v>98</v>
      </c>
      <c r="J300" s="72" t="s">
        <v>674</v>
      </c>
      <c r="K300" s="49">
        <v>0.01</v>
      </c>
      <c r="L300" s="49"/>
      <c r="M300" s="121"/>
      <c r="N300" s="121"/>
      <c r="O300" s="48"/>
      <c r="P300" s="49"/>
      <c r="Q300" s="49"/>
      <c r="R300" s="49"/>
    </row>
    <row r="301" spans="1:18">
      <c r="A301" s="556">
        <v>295</v>
      </c>
      <c r="B301" s="97"/>
      <c r="C301" s="137" t="s">
        <v>675</v>
      </c>
      <c r="D301" s="121"/>
      <c r="E301" s="121"/>
      <c r="F301" s="49"/>
      <c r="G301" s="121"/>
      <c r="H301" s="121"/>
      <c r="I301" s="137" t="s">
        <v>675</v>
      </c>
      <c r="J301" s="578" t="s">
        <v>676</v>
      </c>
      <c r="K301" s="49">
        <v>0.1</v>
      </c>
      <c r="L301" s="48"/>
      <c r="M301" s="121"/>
      <c r="N301" s="121"/>
      <c r="O301" s="48"/>
      <c r="P301" s="49"/>
      <c r="Q301" s="49"/>
      <c r="R301" s="49"/>
    </row>
    <row r="302" spans="1:18">
      <c r="A302" s="556">
        <v>296</v>
      </c>
      <c r="B302" s="97"/>
      <c r="C302" s="32" t="s">
        <v>677</v>
      </c>
      <c r="D302" s="121"/>
      <c r="E302" s="121"/>
      <c r="F302" s="49"/>
      <c r="G302" s="121"/>
      <c r="H302" s="121"/>
      <c r="I302" s="32" t="s">
        <v>677</v>
      </c>
      <c r="J302" s="72" t="s">
        <v>678</v>
      </c>
      <c r="K302" s="49">
        <v>0.02</v>
      </c>
      <c r="L302" s="49"/>
      <c r="M302" s="121"/>
      <c r="N302" s="121"/>
      <c r="O302" s="48"/>
      <c r="P302" s="49"/>
      <c r="Q302" s="49"/>
      <c r="R302" s="49"/>
    </row>
    <row r="303" spans="1:18">
      <c r="A303" s="556">
        <v>297</v>
      </c>
      <c r="B303" s="97"/>
      <c r="C303" s="97" t="s">
        <v>392</v>
      </c>
      <c r="D303" s="121"/>
      <c r="E303" s="121"/>
      <c r="F303" s="49"/>
      <c r="G303" s="121"/>
      <c r="H303" s="121"/>
      <c r="I303" s="97" t="s">
        <v>392</v>
      </c>
      <c r="J303" s="60" t="s">
        <v>91</v>
      </c>
      <c r="K303" s="49">
        <v>0.3</v>
      </c>
      <c r="L303" s="49"/>
      <c r="M303" s="121"/>
      <c r="N303" s="121"/>
      <c r="O303" s="48"/>
      <c r="P303" s="49"/>
      <c r="Q303" s="49"/>
      <c r="R303" s="49"/>
    </row>
    <row r="304" spans="1:18">
      <c r="A304" s="556">
        <v>298</v>
      </c>
      <c r="B304" s="97"/>
      <c r="C304" s="137" t="s">
        <v>679</v>
      </c>
      <c r="D304" s="121"/>
      <c r="E304" s="121"/>
      <c r="F304" s="49"/>
      <c r="G304" s="121"/>
      <c r="H304" s="121"/>
      <c r="I304" s="121" t="s">
        <v>679</v>
      </c>
      <c r="J304" s="72">
        <v>18</v>
      </c>
      <c r="K304" s="121">
        <v>0.3</v>
      </c>
      <c r="L304" s="121"/>
      <c r="M304" s="121"/>
      <c r="N304" s="121"/>
      <c r="O304" s="48"/>
      <c r="P304" s="49"/>
      <c r="Q304" s="49"/>
      <c r="R304" s="49"/>
    </row>
    <row r="305" spans="1:18">
      <c r="A305" s="556">
        <v>299</v>
      </c>
      <c r="B305" s="97"/>
      <c r="C305" s="137" t="s">
        <v>438</v>
      </c>
      <c r="D305" s="121"/>
      <c r="E305" s="121"/>
      <c r="F305" s="49"/>
      <c r="G305" s="121"/>
      <c r="H305" s="121"/>
      <c r="I305" s="97"/>
      <c r="J305" s="72"/>
      <c r="K305" s="49"/>
      <c r="L305" s="49"/>
      <c r="M305" s="121"/>
      <c r="N305" s="121"/>
      <c r="O305" s="48"/>
      <c r="P305" s="49"/>
      <c r="Q305" s="49"/>
      <c r="R305" s="49"/>
    </row>
    <row r="306" spans="1:18">
      <c r="A306" s="556">
        <v>300</v>
      </c>
      <c r="B306" s="97"/>
      <c r="C306" s="137" t="s">
        <v>540</v>
      </c>
      <c r="D306" s="121"/>
      <c r="E306" s="121"/>
      <c r="F306" s="49"/>
      <c r="G306" s="121"/>
      <c r="H306" s="121"/>
      <c r="I306" s="97"/>
      <c r="J306" s="72"/>
      <c r="K306" s="49"/>
      <c r="L306" s="49"/>
      <c r="M306" s="121"/>
      <c r="N306" s="121"/>
      <c r="O306" s="48"/>
      <c r="P306" s="49"/>
      <c r="Q306" s="49"/>
      <c r="R306" s="49"/>
    </row>
    <row r="307" spans="1:18">
      <c r="A307" s="556">
        <v>301</v>
      </c>
      <c r="B307" s="97"/>
      <c r="C307" s="137" t="s">
        <v>680</v>
      </c>
      <c r="D307" s="121"/>
      <c r="E307" s="121"/>
      <c r="F307" s="49"/>
      <c r="G307" s="121"/>
      <c r="H307" s="121"/>
      <c r="I307" s="97"/>
      <c r="J307" s="72"/>
      <c r="K307" s="49"/>
      <c r="L307" s="49"/>
      <c r="M307" s="121"/>
      <c r="N307" s="121"/>
      <c r="O307" s="48"/>
      <c r="P307" s="49"/>
      <c r="Q307" s="49"/>
      <c r="R307" s="49"/>
    </row>
    <row r="308" spans="1:18">
      <c r="A308" s="556">
        <v>302</v>
      </c>
      <c r="B308" s="97"/>
      <c r="C308" s="137" t="s">
        <v>681</v>
      </c>
      <c r="D308" s="121"/>
      <c r="E308" s="121"/>
      <c r="F308" s="49"/>
      <c r="G308" s="121"/>
      <c r="H308" s="121"/>
      <c r="I308" s="97"/>
      <c r="J308" s="72"/>
      <c r="K308" s="49"/>
      <c r="L308" s="49"/>
      <c r="M308" s="121"/>
      <c r="N308" s="121"/>
      <c r="O308" s="48"/>
      <c r="P308" s="49"/>
      <c r="Q308" s="49"/>
      <c r="R308" s="49"/>
    </row>
    <row r="309" spans="1:18">
      <c r="A309" s="556">
        <v>303</v>
      </c>
      <c r="B309" s="97"/>
      <c r="C309" s="137" t="s">
        <v>682</v>
      </c>
      <c r="D309" s="121"/>
      <c r="E309" s="121"/>
      <c r="F309" s="49"/>
      <c r="G309" s="121"/>
      <c r="H309" s="121"/>
      <c r="I309" s="97"/>
      <c r="J309" s="72"/>
      <c r="K309" s="49"/>
      <c r="L309" s="49"/>
      <c r="M309" s="121"/>
      <c r="N309" s="121"/>
      <c r="O309" s="48"/>
      <c r="P309" s="49"/>
      <c r="Q309" s="49"/>
      <c r="R309" s="49"/>
    </row>
    <row r="310" spans="1:18">
      <c r="A310" s="556">
        <v>304</v>
      </c>
      <c r="B310" s="97"/>
      <c r="C310" s="137" t="s">
        <v>683</v>
      </c>
      <c r="D310" s="121"/>
      <c r="E310" s="121"/>
      <c r="F310" s="49"/>
      <c r="G310" s="121"/>
      <c r="H310" s="121"/>
      <c r="I310" s="97"/>
      <c r="J310" s="72"/>
      <c r="K310" s="49"/>
      <c r="L310" s="49"/>
      <c r="M310" s="121"/>
      <c r="N310" s="121"/>
      <c r="O310" s="48"/>
      <c r="P310" s="49"/>
      <c r="Q310" s="49"/>
      <c r="R310" s="49"/>
    </row>
    <row r="311" spans="1:18">
      <c r="A311" s="556">
        <v>305</v>
      </c>
      <c r="B311" s="97"/>
      <c r="C311" s="137" t="s">
        <v>435</v>
      </c>
      <c r="D311" s="121"/>
      <c r="E311" s="121"/>
      <c r="F311" s="49"/>
      <c r="G311" s="121"/>
      <c r="H311" s="121"/>
      <c r="I311" s="97"/>
      <c r="J311" s="72"/>
      <c r="K311" s="49"/>
      <c r="L311" s="49"/>
      <c r="M311" s="121"/>
      <c r="N311" s="121"/>
      <c r="O311" s="48"/>
      <c r="P311" s="49"/>
      <c r="Q311" s="49"/>
      <c r="R311" s="49"/>
    </row>
    <row r="312" spans="1:18">
      <c r="A312" s="556">
        <v>306</v>
      </c>
      <c r="B312" s="97"/>
      <c r="C312" s="137" t="s">
        <v>684</v>
      </c>
      <c r="D312" s="121"/>
      <c r="E312" s="121"/>
      <c r="F312" s="49"/>
      <c r="G312" s="121"/>
      <c r="H312" s="121"/>
      <c r="I312" s="97"/>
      <c r="J312" s="72"/>
      <c r="K312" s="49"/>
      <c r="L312" s="49"/>
      <c r="M312" s="121"/>
      <c r="N312" s="121"/>
      <c r="O312" s="48"/>
      <c r="P312" s="49"/>
      <c r="Q312" s="49"/>
      <c r="R312" s="49"/>
    </row>
    <row r="313" spans="1:18">
      <c r="A313" s="556">
        <v>307</v>
      </c>
      <c r="B313" s="97"/>
      <c r="C313" s="137" t="s">
        <v>685</v>
      </c>
      <c r="D313" s="121"/>
      <c r="E313" s="121"/>
      <c r="F313" s="49"/>
      <c r="G313" s="121"/>
      <c r="H313" s="121"/>
      <c r="I313" s="97"/>
      <c r="J313" s="72"/>
      <c r="K313" s="49"/>
      <c r="L313" s="49"/>
      <c r="M313" s="121"/>
      <c r="N313" s="121"/>
      <c r="O313" s="48"/>
      <c r="P313" s="49"/>
      <c r="Q313" s="49"/>
      <c r="R313" s="49"/>
    </row>
    <row r="314" spans="1:18">
      <c r="A314" s="556">
        <v>308</v>
      </c>
      <c r="B314" s="97"/>
      <c r="C314" s="137" t="s">
        <v>446</v>
      </c>
      <c r="D314" s="121"/>
      <c r="E314" s="121"/>
      <c r="F314" s="49"/>
      <c r="G314" s="121"/>
      <c r="H314" s="121"/>
      <c r="I314" s="97"/>
      <c r="J314" s="72"/>
      <c r="K314" s="49"/>
      <c r="L314" s="49"/>
      <c r="M314" s="121"/>
      <c r="N314" s="121"/>
      <c r="O314" s="48"/>
      <c r="P314" s="49"/>
      <c r="Q314" s="49"/>
      <c r="R314" s="49"/>
    </row>
    <row r="315" spans="1:18">
      <c r="A315" s="556">
        <v>309</v>
      </c>
      <c r="B315" s="97"/>
      <c r="C315" s="137" t="s">
        <v>686</v>
      </c>
      <c r="D315" s="121"/>
      <c r="E315" s="121"/>
      <c r="F315" s="49"/>
      <c r="G315" s="121"/>
      <c r="H315" s="121"/>
      <c r="I315" s="97"/>
      <c r="J315" s="72"/>
      <c r="K315" s="49"/>
      <c r="L315" s="49"/>
      <c r="M315" s="121"/>
      <c r="N315" s="121"/>
      <c r="O315" s="48"/>
      <c r="P315" s="49"/>
      <c r="Q315" s="49"/>
      <c r="R315" s="49"/>
    </row>
    <row r="316" spans="1:18">
      <c r="A316" s="556">
        <v>310</v>
      </c>
      <c r="B316" s="97"/>
      <c r="C316" s="137" t="s">
        <v>492</v>
      </c>
      <c r="D316" s="121"/>
      <c r="E316" s="121"/>
      <c r="F316" s="49"/>
      <c r="G316" s="121"/>
      <c r="H316" s="121"/>
      <c r="I316" s="97"/>
      <c r="J316" s="72"/>
      <c r="K316" s="49"/>
      <c r="L316" s="49"/>
      <c r="M316" s="121"/>
      <c r="N316" s="121"/>
      <c r="O316" s="48"/>
      <c r="P316" s="49"/>
      <c r="Q316" s="49"/>
      <c r="R316" s="49"/>
    </row>
    <row r="317" spans="1:18">
      <c r="A317" s="556">
        <v>311</v>
      </c>
      <c r="B317" s="97"/>
      <c r="C317" s="137" t="s">
        <v>687</v>
      </c>
      <c r="D317" s="121"/>
      <c r="E317" s="121"/>
      <c r="F317" s="49"/>
      <c r="G317" s="121"/>
      <c r="H317" s="121"/>
      <c r="I317" s="97"/>
      <c r="J317" s="72"/>
      <c r="K317" s="49"/>
      <c r="L317" s="49"/>
      <c r="M317" s="121"/>
      <c r="N317" s="121"/>
      <c r="O317" s="48"/>
      <c r="P317" s="49"/>
      <c r="Q317" s="49"/>
      <c r="R317" s="49"/>
    </row>
    <row r="318" spans="1:18">
      <c r="A318" s="556">
        <v>312</v>
      </c>
      <c r="B318" s="97"/>
      <c r="C318" s="137" t="s">
        <v>564</v>
      </c>
      <c r="D318" s="121"/>
      <c r="E318" s="121"/>
      <c r="F318" s="49"/>
      <c r="G318" s="121"/>
      <c r="H318" s="121"/>
      <c r="I318" s="97"/>
      <c r="J318" s="72"/>
      <c r="K318" s="49"/>
      <c r="L318" s="49"/>
      <c r="M318" s="121"/>
      <c r="N318" s="121"/>
      <c r="O318" s="48"/>
      <c r="P318" s="49"/>
      <c r="Q318" s="49"/>
      <c r="R318" s="49"/>
    </row>
    <row r="319" spans="1:18">
      <c r="A319" s="556">
        <v>313</v>
      </c>
      <c r="B319" s="97"/>
      <c r="C319" s="137" t="s">
        <v>688</v>
      </c>
      <c r="D319" s="121"/>
      <c r="E319" s="121"/>
      <c r="F319" s="49"/>
      <c r="G319" s="121"/>
      <c r="H319" s="121"/>
      <c r="I319" s="97"/>
      <c r="J319" s="72"/>
      <c r="K319" s="49"/>
      <c r="L319" s="49"/>
      <c r="M319" s="121"/>
      <c r="N319" s="121"/>
      <c r="O319" s="48"/>
      <c r="P319" s="49"/>
      <c r="Q319" s="49"/>
      <c r="R319" s="49"/>
    </row>
    <row r="320" spans="1:18">
      <c r="A320" s="556">
        <v>314</v>
      </c>
      <c r="B320" s="97"/>
      <c r="C320" s="137" t="s">
        <v>313</v>
      </c>
      <c r="D320" s="121"/>
      <c r="E320" s="121"/>
      <c r="F320" s="49"/>
      <c r="G320" s="121"/>
      <c r="H320" s="121"/>
      <c r="I320" s="97"/>
      <c r="J320" s="72"/>
      <c r="K320" s="49"/>
      <c r="L320" s="49"/>
      <c r="M320" s="121"/>
      <c r="N320" s="121"/>
      <c r="O320" s="48"/>
      <c r="P320" s="49"/>
      <c r="Q320" s="49"/>
      <c r="R320" s="49"/>
    </row>
    <row r="321" spans="1:18">
      <c r="A321" s="556">
        <v>315</v>
      </c>
      <c r="B321" s="97"/>
      <c r="C321" s="137" t="s">
        <v>689</v>
      </c>
      <c r="D321" s="121"/>
      <c r="E321" s="121"/>
      <c r="F321" s="49"/>
      <c r="G321" s="121"/>
      <c r="H321" s="121"/>
      <c r="I321" s="97"/>
      <c r="J321" s="72"/>
      <c r="K321" s="49"/>
      <c r="L321" s="49"/>
      <c r="M321" s="121"/>
      <c r="N321" s="121"/>
      <c r="O321" s="48"/>
      <c r="P321" s="49"/>
      <c r="Q321" s="49"/>
      <c r="R321" s="49"/>
    </row>
    <row r="322" spans="1:18">
      <c r="A322" s="556">
        <v>316</v>
      </c>
      <c r="B322" s="97"/>
      <c r="C322" s="137" t="s">
        <v>193</v>
      </c>
      <c r="D322" s="121"/>
      <c r="E322" s="121"/>
      <c r="F322" s="49"/>
      <c r="G322" s="121"/>
      <c r="H322" s="121"/>
      <c r="I322" s="97"/>
      <c r="J322" s="72"/>
      <c r="K322" s="49"/>
      <c r="L322" s="49"/>
      <c r="M322" s="121"/>
      <c r="N322" s="121"/>
      <c r="O322" s="48"/>
      <c r="P322" s="49"/>
      <c r="Q322" s="49"/>
      <c r="R322" s="49"/>
    </row>
    <row r="323" spans="1:18">
      <c r="A323" s="556">
        <v>317</v>
      </c>
      <c r="B323" s="97"/>
      <c r="C323" s="137" t="s">
        <v>256</v>
      </c>
      <c r="D323" s="121"/>
      <c r="E323" s="121"/>
      <c r="F323" s="49"/>
      <c r="G323" s="121"/>
      <c r="H323" s="121"/>
      <c r="I323" s="97"/>
      <c r="J323" s="72"/>
      <c r="K323" s="49"/>
      <c r="L323" s="49"/>
      <c r="M323" s="121"/>
      <c r="N323" s="121"/>
      <c r="O323" s="48"/>
      <c r="P323" s="49"/>
      <c r="Q323" s="49"/>
      <c r="R323" s="49"/>
    </row>
    <row r="324" spans="1:18">
      <c r="A324" s="556">
        <v>318</v>
      </c>
      <c r="B324" s="97"/>
      <c r="C324" s="137" t="s">
        <v>690</v>
      </c>
      <c r="D324" s="121"/>
      <c r="E324" s="121"/>
      <c r="F324" s="49"/>
      <c r="G324" s="121"/>
      <c r="H324" s="121"/>
      <c r="I324" s="97"/>
      <c r="J324" s="72"/>
      <c r="K324" s="49"/>
      <c r="L324" s="49"/>
      <c r="M324" s="121"/>
      <c r="N324" s="121"/>
      <c r="O324" s="48"/>
      <c r="P324" s="49"/>
      <c r="Q324" s="49"/>
      <c r="R324" s="49"/>
    </row>
    <row r="325" spans="1:18">
      <c r="A325" s="556">
        <v>319</v>
      </c>
      <c r="B325" s="97"/>
      <c r="C325" s="137" t="s">
        <v>691</v>
      </c>
      <c r="D325" s="121"/>
      <c r="E325" s="121"/>
      <c r="F325" s="49"/>
      <c r="G325" s="121"/>
      <c r="H325" s="121"/>
      <c r="I325" s="97"/>
      <c r="J325" s="72"/>
      <c r="K325" s="49"/>
      <c r="L325" s="49"/>
      <c r="M325" s="121"/>
      <c r="N325" s="121"/>
      <c r="O325" s="48"/>
      <c r="P325" s="49"/>
      <c r="Q325" s="49"/>
      <c r="R325" s="49"/>
    </row>
    <row r="326" spans="1:18">
      <c r="A326" s="556">
        <v>320</v>
      </c>
      <c r="B326" s="97"/>
      <c r="C326" s="137" t="s">
        <v>692</v>
      </c>
      <c r="D326" s="121"/>
      <c r="E326" s="121"/>
      <c r="F326" s="49"/>
      <c r="G326" s="121"/>
      <c r="H326" s="121"/>
      <c r="I326" s="97"/>
      <c r="J326" s="72"/>
      <c r="K326" s="49"/>
      <c r="L326" s="49"/>
      <c r="M326" s="121"/>
      <c r="N326" s="121"/>
      <c r="O326" s="48"/>
      <c r="P326" s="49"/>
      <c r="Q326" s="49"/>
      <c r="R326" s="49"/>
    </row>
    <row r="327" spans="1:18">
      <c r="A327" s="556">
        <v>321</v>
      </c>
      <c r="B327" s="97"/>
      <c r="C327" s="137" t="s">
        <v>188</v>
      </c>
      <c r="D327" s="121"/>
      <c r="E327" s="121"/>
      <c r="F327" s="49"/>
      <c r="G327" s="121"/>
      <c r="H327" s="121"/>
      <c r="I327" s="97"/>
      <c r="J327" s="72"/>
      <c r="K327" s="49"/>
      <c r="L327" s="49"/>
      <c r="M327" s="121"/>
      <c r="N327" s="121"/>
      <c r="O327" s="48"/>
      <c r="P327" s="49"/>
      <c r="Q327" s="49"/>
      <c r="R327" s="49"/>
    </row>
    <row r="328" spans="1:18">
      <c r="A328" s="556">
        <v>322</v>
      </c>
      <c r="B328" s="97"/>
      <c r="C328" s="137" t="s">
        <v>587</v>
      </c>
      <c r="D328" s="121"/>
      <c r="E328" s="121"/>
      <c r="F328" s="49"/>
      <c r="G328" s="121"/>
      <c r="H328" s="121"/>
      <c r="I328" s="97"/>
      <c r="J328" s="72"/>
      <c r="K328" s="49"/>
      <c r="L328" s="49"/>
      <c r="M328" s="121"/>
      <c r="N328" s="121"/>
      <c r="O328" s="48"/>
      <c r="P328" s="49"/>
      <c r="Q328" s="49"/>
      <c r="R328" s="49"/>
    </row>
    <row r="329" spans="1:18">
      <c r="A329" s="556">
        <v>323</v>
      </c>
      <c r="B329" s="97"/>
      <c r="C329" s="137" t="s">
        <v>142</v>
      </c>
      <c r="D329" s="121"/>
      <c r="E329" s="121"/>
      <c r="F329" s="49"/>
      <c r="G329" s="121"/>
      <c r="H329" s="121"/>
      <c r="I329" s="97"/>
      <c r="J329" s="72"/>
      <c r="K329" s="49"/>
      <c r="L329" s="49"/>
      <c r="M329" s="121"/>
      <c r="N329" s="121"/>
      <c r="O329" s="48"/>
      <c r="P329" s="49"/>
      <c r="Q329" s="49"/>
      <c r="R329" s="49"/>
    </row>
    <row r="330" spans="1:18">
      <c r="A330" s="556">
        <v>324</v>
      </c>
      <c r="B330" s="97"/>
      <c r="C330" s="137" t="s">
        <v>287</v>
      </c>
      <c r="D330" s="121"/>
      <c r="E330" s="121"/>
      <c r="F330" s="49"/>
      <c r="G330" s="121"/>
      <c r="H330" s="121"/>
      <c r="I330" s="97"/>
      <c r="J330" s="72"/>
      <c r="K330" s="49"/>
      <c r="L330" s="49"/>
      <c r="M330" s="121"/>
      <c r="N330" s="121"/>
      <c r="O330" s="48"/>
      <c r="P330" s="49"/>
      <c r="Q330" s="49"/>
      <c r="R330" s="49"/>
    </row>
    <row r="331" spans="1:18">
      <c r="A331" s="556">
        <v>325</v>
      </c>
      <c r="B331" s="97"/>
      <c r="C331" s="137" t="s">
        <v>693</v>
      </c>
      <c r="D331" s="121"/>
      <c r="E331" s="121"/>
      <c r="F331" s="49"/>
      <c r="G331" s="121"/>
      <c r="H331" s="121"/>
      <c r="I331" s="97"/>
      <c r="J331" s="72"/>
      <c r="K331" s="49"/>
      <c r="L331" s="49"/>
      <c r="M331" s="121"/>
      <c r="N331" s="121"/>
      <c r="O331" s="48"/>
      <c r="P331" s="49"/>
      <c r="Q331" s="49"/>
      <c r="R331" s="49"/>
    </row>
    <row r="332" spans="1:18">
      <c r="A332" s="556">
        <v>326</v>
      </c>
      <c r="B332" s="97"/>
      <c r="C332" s="137" t="s">
        <v>694</v>
      </c>
      <c r="D332" s="121"/>
      <c r="E332" s="121"/>
      <c r="F332" s="49"/>
      <c r="G332" s="121"/>
      <c r="H332" s="121"/>
      <c r="I332" s="97"/>
      <c r="J332" s="72"/>
      <c r="K332" s="49"/>
      <c r="L332" s="49"/>
      <c r="M332" s="121"/>
      <c r="N332" s="121"/>
      <c r="O332" s="48"/>
      <c r="P332" s="49"/>
      <c r="Q332" s="49"/>
      <c r="R332" s="49"/>
    </row>
    <row r="333" spans="1:18">
      <c r="A333" s="556">
        <v>327</v>
      </c>
      <c r="B333" s="97"/>
      <c r="C333" s="137" t="s">
        <v>92</v>
      </c>
      <c r="D333" s="121"/>
      <c r="E333" s="121"/>
      <c r="F333" s="49"/>
      <c r="G333" s="121"/>
      <c r="H333" s="121"/>
      <c r="I333" s="97"/>
      <c r="J333" s="72"/>
      <c r="K333" s="49"/>
      <c r="L333" s="49"/>
      <c r="M333" s="121"/>
      <c r="N333" s="121"/>
      <c r="O333" s="48"/>
      <c r="P333" s="49"/>
      <c r="Q333" s="49"/>
      <c r="R333" s="49"/>
    </row>
    <row r="334" spans="1:18">
      <c r="A334" s="579" t="s">
        <v>695</v>
      </c>
      <c r="B334" s="579"/>
      <c r="C334" s="580"/>
      <c r="D334" s="579"/>
      <c r="E334" s="581"/>
      <c r="F334" s="581"/>
      <c r="G334" s="581"/>
      <c r="H334" s="582"/>
      <c r="I334" s="587"/>
      <c r="J334" s="579"/>
      <c r="K334" s="581"/>
      <c r="L334" s="581"/>
      <c r="M334" s="581"/>
      <c r="N334" s="581"/>
      <c r="O334" s="584"/>
      <c r="P334" s="581"/>
      <c r="Q334" s="581"/>
      <c r="R334" s="584"/>
    </row>
    <row r="335" spans="1:18">
      <c r="A335" s="583" t="s">
        <v>696</v>
      </c>
      <c r="B335" s="583"/>
      <c r="C335" s="580"/>
      <c r="D335" s="583"/>
      <c r="E335" s="584"/>
      <c r="F335" s="584"/>
      <c r="G335" s="584"/>
      <c r="H335" s="582"/>
      <c r="I335" s="587"/>
      <c r="J335" s="583"/>
      <c r="K335" s="584"/>
      <c r="L335" s="584"/>
      <c r="M335" s="584"/>
      <c r="N335" s="584"/>
      <c r="O335" s="584"/>
      <c r="P335" s="584"/>
      <c r="Q335" s="584"/>
      <c r="R335" s="584"/>
    </row>
    <row r="336" spans="1:18">
      <c r="A336" s="585" t="s">
        <v>697</v>
      </c>
      <c r="B336" s="585"/>
      <c r="C336" s="586"/>
      <c r="D336" s="585"/>
      <c r="E336" s="585"/>
      <c r="F336" s="585"/>
      <c r="G336" s="585"/>
      <c r="H336" s="585"/>
      <c r="I336" s="588"/>
      <c r="J336" s="585"/>
      <c r="K336" s="589"/>
      <c r="L336" s="589"/>
      <c r="M336" s="589"/>
      <c r="N336" s="589"/>
      <c r="O336" s="589"/>
      <c r="P336" s="589"/>
      <c r="Q336" s="589"/>
      <c r="R336" s="589"/>
    </row>
    <row r="337" spans="1:18">
      <c r="A337" s="579" t="s">
        <v>525</v>
      </c>
      <c r="B337" s="579"/>
      <c r="C337" s="580"/>
      <c r="D337" s="579"/>
      <c r="E337" s="581"/>
      <c r="F337" s="581"/>
      <c r="G337" s="581"/>
      <c r="H337" s="582"/>
      <c r="I337" s="587"/>
      <c r="J337" s="579"/>
      <c r="K337" s="581"/>
      <c r="L337" s="581"/>
      <c r="M337" s="581"/>
      <c r="N337" s="581"/>
      <c r="O337" s="584"/>
      <c r="P337" s="581"/>
      <c r="Q337" s="581"/>
      <c r="R337" s="584"/>
    </row>
    <row r="338" spans="1:18">
      <c r="A338" s="579" t="s">
        <v>698</v>
      </c>
      <c r="B338" s="579"/>
      <c r="C338" s="580"/>
      <c r="D338" s="579"/>
      <c r="E338" s="581"/>
      <c r="F338" s="581"/>
      <c r="G338" s="581"/>
      <c r="H338" s="582"/>
      <c r="I338" s="587"/>
      <c r="J338" s="579"/>
      <c r="K338" s="581"/>
      <c r="L338" s="581"/>
      <c r="M338" s="581"/>
      <c r="N338" s="581"/>
      <c r="O338" s="584"/>
      <c r="P338" s="581"/>
      <c r="Q338" s="581"/>
      <c r="R338" s="584"/>
    </row>
  </sheetData>
  <mergeCells count="86">
    <mergeCell ref="A1:R1"/>
    <mergeCell ref="A2:R2"/>
    <mergeCell ref="E3:R3"/>
    <mergeCell ref="G4:L4"/>
    <mergeCell ref="M4:N4"/>
    <mergeCell ref="O4:P4"/>
    <mergeCell ref="Q4:R4"/>
    <mergeCell ref="A336:R336"/>
    <mergeCell ref="A3:A5"/>
    <mergeCell ref="B3:B5"/>
    <mergeCell ref="B7:B13"/>
    <mergeCell ref="B14:B22"/>
    <mergeCell ref="B23:B69"/>
    <mergeCell ref="B70:B91"/>
    <mergeCell ref="B92:B159"/>
    <mergeCell ref="B160:B333"/>
    <mergeCell ref="C3:C5"/>
    <mergeCell ref="D3:D5"/>
    <mergeCell ref="D7:D13"/>
    <mergeCell ref="D14:D22"/>
    <mergeCell ref="D23:D69"/>
    <mergeCell ref="D70:D91"/>
    <mergeCell ref="D92:D159"/>
    <mergeCell ref="D160:D333"/>
    <mergeCell ref="E4:E5"/>
    <mergeCell ref="E7:E13"/>
    <mergeCell ref="E14:E22"/>
    <mergeCell ref="E23:E69"/>
    <mergeCell ref="E70:E91"/>
    <mergeCell ref="E92:E159"/>
    <mergeCell ref="E160:E333"/>
    <mergeCell ref="F4:F5"/>
    <mergeCell ref="F7:F13"/>
    <mergeCell ref="F14:F22"/>
    <mergeCell ref="F23:F69"/>
    <mergeCell ref="F70:F91"/>
    <mergeCell ref="F92:F159"/>
    <mergeCell ref="F160:F333"/>
    <mergeCell ref="G7:G13"/>
    <mergeCell ref="G14:G22"/>
    <mergeCell ref="G23:G69"/>
    <mergeCell ref="G70:G91"/>
    <mergeCell ref="G92:G159"/>
    <mergeCell ref="G160:G333"/>
    <mergeCell ref="H7:H13"/>
    <mergeCell ref="H14:H22"/>
    <mergeCell ref="H23:H69"/>
    <mergeCell ref="H70:H91"/>
    <mergeCell ref="H92:H159"/>
    <mergeCell ref="H160:H333"/>
    <mergeCell ref="M7:M13"/>
    <mergeCell ref="M14:M22"/>
    <mergeCell ref="M23:M69"/>
    <mergeCell ref="M70:M91"/>
    <mergeCell ref="M92:M159"/>
    <mergeCell ref="M160:M333"/>
    <mergeCell ref="N7:N13"/>
    <mergeCell ref="N14:N22"/>
    <mergeCell ref="N23:N69"/>
    <mergeCell ref="N70:N91"/>
    <mergeCell ref="N92:N159"/>
    <mergeCell ref="N160:N333"/>
    <mergeCell ref="O7:O13"/>
    <mergeCell ref="O14:O22"/>
    <mergeCell ref="O23:O69"/>
    <mergeCell ref="O70:O91"/>
    <mergeCell ref="O92:O159"/>
    <mergeCell ref="O160:O333"/>
    <mergeCell ref="P7:P13"/>
    <mergeCell ref="P14:P22"/>
    <mergeCell ref="P23:P69"/>
    <mergeCell ref="P70:P91"/>
    <mergeCell ref="P92:P159"/>
    <mergeCell ref="P160:P333"/>
    <mergeCell ref="Q7:Q13"/>
    <mergeCell ref="Q14:Q22"/>
    <mergeCell ref="Q23:Q69"/>
    <mergeCell ref="Q70:Q91"/>
    <mergeCell ref="Q92:Q159"/>
    <mergeCell ref="Q160:Q333"/>
    <mergeCell ref="R7:R13"/>
    <mergeCell ref="R14:R22"/>
    <mergeCell ref="R23:R69"/>
    <mergeCell ref="R70:R91"/>
    <mergeCell ref="R92:R159"/>
    <mergeCell ref="R160:R333"/>
  </mergeCells>
  <conditionalFormatting sqref="C30">
    <cfRule type="duplicateValues" dxfId="0" priority="2"/>
  </conditionalFormatting>
  <conditionalFormatting sqref="C77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C86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I86"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C65:C67">
    <cfRule type="duplicateValues" dxfId="0" priority="1"/>
  </conditionalFormatting>
  <conditionalFormatting sqref="I71:I72"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C3:D3 C4:C6 C334:D338">
    <cfRule type="duplicateValues" dxfId="0" priority="23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0"/>
  <sheetViews>
    <sheetView topLeftCell="A117" workbookViewId="0">
      <selection activeCell="G73" sqref="G73:G140"/>
    </sheetView>
  </sheetViews>
  <sheetFormatPr defaultColWidth="9" defaultRowHeight="14.25"/>
  <cols>
    <col min="2" max="2" width="9" style="1"/>
    <col min="4" max="5" width="9" style="2"/>
    <col min="7" max="7" width="10.375" style="3" customWidth="1"/>
    <col min="8" max="8" width="10" style="3" customWidth="1"/>
    <col min="9" max="9" width="9" style="2"/>
    <col min="10" max="10" width="9.75" style="2" customWidth="1"/>
    <col min="11" max="11" width="9" style="2"/>
  </cols>
  <sheetData>
    <row r="1" ht="18.75" spans="1:18">
      <c r="A1" s="89" t="s">
        <v>699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ht="18.75" spans="1:18">
      <c r="A2" s="89"/>
      <c r="B2" s="89"/>
      <c r="C2" s="89"/>
      <c r="D2" s="110"/>
      <c r="E2" s="110"/>
      <c r="F2" s="110"/>
      <c r="G2" s="110"/>
      <c r="H2" s="110"/>
      <c r="I2" s="89"/>
      <c r="J2" s="89"/>
      <c r="K2" s="110"/>
      <c r="L2" s="110"/>
      <c r="M2" s="118"/>
      <c r="N2" s="118"/>
      <c r="O2" s="118" t="s">
        <v>31</v>
      </c>
      <c r="P2" s="118"/>
      <c r="Q2" s="118"/>
      <c r="R2" s="118"/>
    </row>
    <row r="3" spans="1:18">
      <c r="A3" s="9" t="s">
        <v>32</v>
      </c>
      <c r="B3" s="9" t="s">
        <v>33</v>
      </c>
      <c r="C3" s="10" t="s">
        <v>34</v>
      </c>
      <c r="D3" s="11" t="s">
        <v>3</v>
      </c>
      <c r="E3" s="11" t="s">
        <v>35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>
      <c r="A4" s="13"/>
      <c r="B4" s="13"/>
      <c r="C4" s="14"/>
      <c r="D4" s="11"/>
      <c r="E4" s="15" t="s">
        <v>36</v>
      </c>
      <c r="F4" s="15" t="s">
        <v>37</v>
      </c>
      <c r="G4" s="16" t="s">
        <v>8</v>
      </c>
      <c r="H4" s="17"/>
      <c r="I4" s="17"/>
      <c r="J4" s="17"/>
      <c r="K4" s="17"/>
      <c r="L4" s="58"/>
      <c r="M4" s="16" t="s">
        <v>9</v>
      </c>
      <c r="N4" s="58"/>
      <c r="O4" s="16" t="s">
        <v>10</v>
      </c>
      <c r="P4" s="58"/>
      <c r="Q4" s="11" t="s">
        <v>11</v>
      </c>
      <c r="R4" s="11"/>
    </row>
    <row r="5" spans="1:18">
      <c r="A5" s="19"/>
      <c r="B5" s="19"/>
      <c r="C5" s="20"/>
      <c r="D5" s="11"/>
      <c r="E5" s="21"/>
      <c r="F5" s="21"/>
      <c r="G5" s="11" t="s">
        <v>4</v>
      </c>
      <c r="H5" s="11" t="s">
        <v>5</v>
      </c>
      <c r="I5" s="59" t="s">
        <v>34</v>
      </c>
      <c r="J5" s="59" t="s">
        <v>38</v>
      </c>
      <c r="K5" s="11" t="s">
        <v>4</v>
      </c>
      <c r="L5" s="11" t="s">
        <v>5</v>
      </c>
      <c r="M5" s="11" t="s">
        <v>4</v>
      </c>
      <c r="N5" s="11" t="s">
        <v>5</v>
      </c>
      <c r="O5" s="11" t="s">
        <v>4</v>
      </c>
      <c r="P5" s="11" t="s">
        <v>5</v>
      </c>
      <c r="Q5" s="11" t="s">
        <v>4</v>
      </c>
      <c r="R5" s="11" t="s">
        <v>5</v>
      </c>
    </row>
    <row r="6" spans="1:18">
      <c r="A6" s="542" t="s">
        <v>3</v>
      </c>
      <c r="B6" s="543"/>
      <c r="C6" s="181"/>
      <c r="D6" s="77">
        <v>1676.2</v>
      </c>
      <c r="E6" s="77">
        <v>1076.1</v>
      </c>
      <c r="F6" s="77">
        <v>600.1</v>
      </c>
      <c r="G6" s="77">
        <v>259.23</v>
      </c>
      <c r="H6" s="77">
        <v>0.4</v>
      </c>
      <c r="I6" s="77"/>
      <c r="J6" s="401"/>
      <c r="K6" s="49">
        <v>259.23</v>
      </c>
      <c r="L6" s="544">
        <v>0.4</v>
      </c>
      <c r="M6" s="40">
        <v>180.34</v>
      </c>
      <c r="N6" s="40">
        <v>1.2</v>
      </c>
      <c r="O6" s="40">
        <v>358.47</v>
      </c>
      <c r="P6" s="40">
        <v>50.5</v>
      </c>
      <c r="Q6" s="40">
        <v>278.06</v>
      </c>
      <c r="R6" s="72">
        <v>548</v>
      </c>
    </row>
    <row r="7" spans="1:18">
      <c r="A7" s="40">
        <v>1</v>
      </c>
      <c r="B7" s="59" t="s">
        <v>39</v>
      </c>
      <c r="C7" s="136" t="s">
        <v>57</v>
      </c>
      <c r="D7" s="40">
        <v>937.61</v>
      </c>
      <c r="E7" s="27">
        <v>338.11</v>
      </c>
      <c r="F7" s="27">
        <v>599.5</v>
      </c>
      <c r="G7" s="77">
        <v>106.79</v>
      </c>
      <c r="H7" s="399"/>
      <c r="I7" s="136"/>
      <c r="J7" s="136"/>
      <c r="K7" s="136"/>
      <c r="L7" s="136"/>
      <c r="M7" s="40">
        <v>33.3</v>
      </c>
      <c r="N7" s="27">
        <v>1</v>
      </c>
      <c r="O7" s="40">
        <v>148.42</v>
      </c>
      <c r="P7" s="27">
        <v>50.5</v>
      </c>
      <c r="Q7" s="40">
        <v>49.6</v>
      </c>
      <c r="R7" s="32">
        <v>548</v>
      </c>
    </row>
    <row r="8" spans="1:18">
      <c r="A8" s="40"/>
      <c r="B8" s="59"/>
      <c r="C8" s="136" t="s">
        <v>700</v>
      </c>
      <c r="D8" s="40"/>
      <c r="E8" s="31"/>
      <c r="F8" s="31"/>
      <c r="G8" s="77"/>
      <c r="H8" s="400"/>
      <c r="I8" s="136"/>
      <c r="J8" s="136"/>
      <c r="K8" s="136"/>
      <c r="L8" s="136"/>
      <c r="M8" s="40"/>
      <c r="N8" s="31"/>
      <c r="O8" s="40"/>
      <c r="P8" s="31"/>
      <c r="Q8" s="40"/>
      <c r="R8" s="32"/>
    </row>
    <row r="9" spans="1:18">
      <c r="A9" s="40"/>
      <c r="B9" s="59"/>
      <c r="C9" s="136" t="s">
        <v>49</v>
      </c>
      <c r="D9" s="40"/>
      <c r="E9" s="31"/>
      <c r="F9" s="31"/>
      <c r="G9" s="77"/>
      <c r="H9" s="400"/>
      <c r="I9" s="136" t="s">
        <v>49</v>
      </c>
      <c r="J9" s="136" t="s">
        <v>701</v>
      </c>
      <c r="K9" s="136">
        <v>21.32</v>
      </c>
      <c r="L9" s="136"/>
      <c r="M9" s="40"/>
      <c r="N9" s="31"/>
      <c r="O9" s="40"/>
      <c r="P9" s="31"/>
      <c r="Q9" s="40"/>
      <c r="R9" s="32"/>
    </row>
    <row r="10" spans="1:18">
      <c r="A10" s="40"/>
      <c r="B10" s="59"/>
      <c r="C10" s="136" t="s">
        <v>52</v>
      </c>
      <c r="D10" s="40"/>
      <c r="E10" s="31"/>
      <c r="F10" s="31"/>
      <c r="G10" s="77"/>
      <c r="H10" s="400"/>
      <c r="I10" s="136" t="s">
        <v>52</v>
      </c>
      <c r="J10" s="136">
        <v>5</v>
      </c>
      <c r="K10" s="136">
        <v>85.47</v>
      </c>
      <c r="L10" s="136"/>
      <c r="M10" s="40"/>
      <c r="N10" s="31"/>
      <c r="O10" s="40"/>
      <c r="P10" s="31"/>
      <c r="Q10" s="40"/>
      <c r="R10" s="32"/>
    </row>
    <row r="11" spans="1:18">
      <c r="A11" s="40">
        <v>2</v>
      </c>
      <c r="B11" s="59" t="s">
        <v>702</v>
      </c>
      <c r="C11" s="136" t="s">
        <v>40</v>
      </c>
      <c r="D11" s="40">
        <v>143.29</v>
      </c>
      <c r="E11" s="27">
        <v>143.09</v>
      </c>
      <c r="F11" s="27">
        <v>0.2</v>
      </c>
      <c r="G11" s="40">
        <v>12.2</v>
      </c>
      <c r="H11" s="27">
        <v>0.2</v>
      </c>
      <c r="I11" s="136" t="s">
        <v>40</v>
      </c>
      <c r="J11" s="136" t="s">
        <v>703</v>
      </c>
      <c r="K11" s="136"/>
      <c r="L11" s="136"/>
      <c r="M11" s="40">
        <v>1.34</v>
      </c>
      <c r="N11" s="27"/>
      <c r="O11" s="40">
        <v>2.55</v>
      </c>
      <c r="P11" s="27"/>
      <c r="Q11" s="40">
        <v>127</v>
      </c>
      <c r="R11" s="32"/>
    </row>
    <row r="12" spans="1:18">
      <c r="A12" s="40"/>
      <c r="B12" s="59"/>
      <c r="C12" s="136" t="s">
        <v>50</v>
      </c>
      <c r="D12" s="40"/>
      <c r="E12" s="31"/>
      <c r="F12" s="31"/>
      <c r="G12" s="40"/>
      <c r="H12" s="31"/>
      <c r="I12" s="136" t="s">
        <v>50</v>
      </c>
      <c r="J12" s="136" t="s">
        <v>85</v>
      </c>
      <c r="K12" s="136">
        <v>12.2</v>
      </c>
      <c r="L12" s="136">
        <v>0.2</v>
      </c>
      <c r="M12" s="40"/>
      <c r="N12" s="31"/>
      <c r="O12" s="40"/>
      <c r="P12" s="31"/>
      <c r="Q12" s="40"/>
      <c r="R12" s="32"/>
    </row>
    <row r="13" spans="1:18">
      <c r="A13" s="27">
        <v>3</v>
      </c>
      <c r="B13" s="9" t="s">
        <v>704</v>
      </c>
      <c r="C13" s="136" t="s">
        <v>81</v>
      </c>
      <c r="D13" s="40">
        <v>411.99</v>
      </c>
      <c r="E13" s="27">
        <v>411.79</v>
      </c>
      <c r="F13" s="27">
        <v>0.2</v>
      </c>
      <c r="G13" s="40">
        <v>85.1</v>
      </c>
      <c r="H13" s="27">
        <v>0.2</v>
      </c>
      <c r="I13" s="136" t="s">
        <v>81</v>
      </c>
      <c r="J13" s="136" t="s">
        <v>574</v>
      </c>
      <c r="K13" s="136">
        <v>17.3</v>
      </c>
      <c r="L13" s="136"/>
      <c r="M13" s="40">
        <v>107.46</v>
      </c>
      <c r="N13" s="27"/>
      <c r="O13" s="40">
        <v>149.19</v>
      </c>
      <c r="P13" s="27"/>
      <c r="Q13" s="40">
        <v>70.04</v>
      </c>
      <c r="R13" s="32"/>
    </row>
    <row r="14" spans="1:18">
      <c r="A14" s="31"/>
      <c r="B14" s="13"/>
      <c r="C14" s="136" t="s">
        <v>705</v>
      </c>
      <c r="D14" s="40"/>
      <c r="E14" s="31"/>
      <c r="F14" s="31"/>
      <c r="G14" s="40"/>
      <c r="H14" s="31"/>
      <c r="I14" s="136" t="s">
        <v>705</v>
      </c>
      <c r="J14" s="136" t="s">
        <v>703</v>
      </c>
      <c r="K14" s="136"/>
      <c r="L14" s="136"/>
      <c r="M14" s="40"/>
      <c r="N14" s="31"/>
      <c r="O14" s="40"/>
      <c r="P14" s="31"/>
      <c r="Q14" s="40"/>
      <c r="R14" s="32"/>
    </row>
    <row r="15" spans="1:18">
      <c r="A15" s="31"/>
      <c r="B15" s="13"/>
      <c r="C15" s="136" t="s">
        <v>55</v>
      </c>
      <c r="D15" s="27"/>
      <c r="E15" s="31"/>
      <c r="F15" s="31"/>
      <c r="G15" s="27"/>
      <c r="H15" s="31"/>
      <c r="I15" s="136" t="s">
        <v>55</v>
      </c>
      <c r="J15" s="136" t="s">
        <v>706</v>
      </c>
      <c r="K15" s="136"/>
      <c r="L15" s="136"/>
      <c r="M15" s="27"/>
      <c r="N15" s="31"/>
      <c r="O15" s="27"/>
      <c r="P15" s="31"/>
      <c r="Q15" s="27"/>
      <c r="R15" s="42"/>
    </row>
    <row r="16" spans="1:18">
      <c r="A16" s="31"/>
      <c r="B16" s="13"/>
      <c r="C16" s="136" t="s">
        <v>51</v>
      </c>
      <c r="D16" s="27"/>
      <c r="E16" s="31"/>
      <c r="F16" s="31"/>
      <c r="G16" s="27"/>
      <c r="H16" s="31"/>
      <c r="I16" s="136" t="s">
        <v>51</v>
      </c>
      <c r="J16" s="147" t="s">
        <v>589</v>
      </c>
      <c r="K16" s="136">
        <v>13.03</v>
      </c>
      <c r="L16" s="136"/>
      <c r="M16" s="27"/>
      <c r="N16" s="31"/>
      <c r="O16" s="27"/>
      <c r="P16" s="31"/>
      <c r="Q16" s="27"/>
      <c r="R16" s="42"/>
    </row>
    <row r="17" spans="1:18">
      <c r="A17" s="31"/>
      <c r="B17" s="13"/>
      <c r="C17" s="136" t="s">
        <v>90</v>
      </c>
      <c r="D17" s="27"/>
      <c r="E17" s="31"/>
      <c r="F17" s="31"/>
      <c r="G17" s="27"/>
      <c r="H17" s="31"/>
      <c r="I17" s="136" t="s">
        <v>90</v>
      </c>
      <c r="J17" s="136">
        <v>12</v>
      </c>
      <c r="K17" s="136">
        <v>11.04</v>
      </c>
      <c r="L17" s="136"/>
      <c r="M17" s="27"/>
      <c r="N17" s="31"/>
      <c r="O17" s="27"/>
      <c r="P17" s="31"/>
      <c r="Q17" s="27"/>
      <c r="R17" s="42"/>
    </row>
    <row r="18" spans="1:18">
      <c r="A18" s="31"/>
      <c r="B18" s="13"/>
      <c r="C18" s="136" t="s">
        <v>84</v>
      </c>
      <c r="D18" s="27"/>
      <c r="E18" s="31"/>
      <c r="F18" s="31"/>
      <c r="G18" s="27"/>
      <c r="H18" s="31"/>
      <c r="I18" s="136" t="s">
        <v>84</v>
      </c>
      <c r="J18" s="136" t="s">
        <v>707</v>
      </c>
      <c r="K18" s="136"/>
      <c r="L18" s="136"/>
      <c r="M18" s="27"/>
      <c r="N18" s="31"/>
      <c r="O18" s="27"/>
      <c r="P18" s="31"/>
      <c r="Q18" s="27"/>
      <c r="R18" s="42"/>
    </row>
    <row r="19" spans="1:18">
      <c r="A19" s="31"/>
      <c r="B19" s="13"/>
      <c r="C19" s="136" t="s">
        <v>48</v>
      </c>
      <c r="D19" s="27"/>
      <c r="E19" s="31"/>
      <c r="F19" s="31"/>
      <c r="G19" s="27"/>
      <c r="H19" s="31"/>
      <c r="I19" s="136" t="s">
        <v>48</v>
      </c>
      <c r="J19" s="136">
        <v>3</v>
      </c>
      <c r="K19" s="136">
        <v>8.73</v>
      </c>
      <c r="L19" s="136"/>
      <c r="M19" s="27"/>
      <c r="N19" s="31"/>
      <c r="O19" s="27"/>
      <c r="P19" s="31"/>
      <c r="Q19" s="27"/>
      <c r="R19" s="42"/>
    </row>
    <row r="20" spans="1:18">
      <c r="A20" s="31"/>
      <c r="B20" s="13"/>
      <c r="C20" s="136" t="s">
        <v>88</v>
      </c>
      <c r="D20" s="27"/>
      <c r="E20" s="31"/>
      <c r="F20" s="31"/>
      <c r="G20" s="27"/>
      <c r="H20" s="31"/>
      <c r="I20" s="136" t="s">
        <v>88</v>
      </c>
      <c r="J20" s="136" t="s">
        <v>421</v>
      </c>
      <c r="K20" s="136">
        <v>19.04</v>
      </c>
      <c r="L20" s="136">
        <v>0.2</v>
      </c>
      <c r="M20" s="27"/>
      <c r="N20" s="31"/>
      <c r="O20" s="27"/>
      <c r="P20" s="31"/>
      <c r="Q20" s="27"/>
      <c r="R20" s="42"/>
    </row>
    <row r="21" spans="1:18">
      <c r="A21" s="31"/>
      <c r="B21" s="13"/>
      <c r="C21" s="136" t="s">
        <v>93</v>
      </c>
      <c r="D21" s="27"/>
      <c r="E21" s="31"/>
      <c r="F21" s="31"/>
      <c r="G21" s="27"/>
      <c r="H21" s="31"/>
      <c r="I21" s="136"/>
      <c r="J21" s="136" t="s">
        <v>708</v>
      </c>
      <c r="K21" s="136">
        <v>8.24</v>
      </c>
      <c r="L21" s="136"/>
      <c r="M21" s="27"/>
      <c r="N21" s="31"/>
      <c r="O21" s="27"/>
      <c r="P21" s="31"/>
      <c r="Q21" s="27"/>
      <c r="R21" s="42"/>
    </row>
    <row r="22" spans="1:18">
      <c r="A22" s="31"/>
      <c r="B22" s="13"/>
      <c r="C22" s="136" t="s">
        <v>709</v>
      </c>
      <c r="D22" s="27"/>
      <c r="E22" s="31"/>
      <c r="F22" s="31"/>
      <c r="G22" s="27"/>
      <c r="H22" s="31"/>
      <c r="I22" s="136" t="s">
        <v>709</v>
      </c>
      <c r="J22" s="136" t="s">
        <v>703</v>
      </c>
      <c r="K22" s="136"/>
      <c r="L22" s="136"/>
      <c r="M22" s="27"/>
      <c r="N22" s="31"/>
      <c r="O22" s="27"/>
      <c r="P22" s="31"/>
      <c r="Q22" s="27"/>
      <c r="R22" s="42"/>
    </row>
    <row r="23" spans="1:18">
      <c r="A23" s="31"/>
      <c r="B23" s="13"/>
      <c r="C23" s="136" t="s">
        <v>94</v>
      </c>
      <c r="D23" s="27"/>
      <c r="E23" s="31"/>
      <c r="F23" s="31"/>
      <c r="G23" s="27"/>
      <c r="H23" s="31"/>
      <c r="I23" s="136"/>
      <c r="J23" s="136" t="s">
        <v>710</v>
      </c>
      <c r="K23" s="136">
        <v>5.46</v>
      </c>
      <c r="L23" s="136"/>
      <c r="M23" s="27"/>
      <c r="N23" s="31"/>
      <c r="O23" s="27"/>
      <c r="P23" s="31"/>
      <c r="Q23" s="27"/>
      <c r="R23" s="42"/>
    </row>
    <row r="24" spans="1:18">
      <c r="A24" s="31"/>
      <c r="B24" s="13"/>
      <c r="C24" s="136" t="s">
        <v>711</v>
      </c>
      <c r="D24" s="27"/>
      <c r="E24" s="31"/>
      <c r="F24" s="31"/>
      <c r="G24" s="27"/>
      <c r="H24" s="31"/>
      <c r="I24" s="136"/>
      <c r="J24" s="136"/>
      <c r="K24" s="136"/>
      <c r="L24" s="136"/>
      <c r="M24" s="27"/>
      <c r="N24" s="31"/>
      <c r="O24" s="27"/>
      <c r="P24" s="31"/>
      <c r="Q24" s="27"/>
      <c r="R24" s="42"/>
    </row>
    <row r="25" spans="1:18">
      <c r="A25" s="31"/>
      <c r="B25" s="13"/>
      <c r="C25" s="136" t="s">
        <v>712</v>
      </c>
      <c r="D25" s="27"/>
      <c r="E25" s="31"/>
      <c r="F25" s="31"/>
      <c r="G25" s="27"/>
      <c r="H25" s="31"/>
      <c r="I25" s="136"/>
      <c r="J25" s="136"/>
      <c r="K25" s="136"/>
      <c r="L25" s="136"/>
      <c r="M25" s="27"/>
      <c r="N25" s="31"/>
      <c r="O25" s="27"/>
      <c r="P25" s="31"/>
      <c r="Q25" s="27"/>
      <c r="R25" s="42"/>
    </row>
    <row r="26" spans="1:18">
      <c r="A26" s="31"/>
      <c r="B26" s="13"/>
      <c r="C26" s="136" t="s">
        <v>501</v>
      </c>
      <c r="D26" s="27"/>
      <c r="E26" s="31"/>
      <c r="F26" s="31"/>
      <c r="G26" s="27"/>
      <c r="H26" s="31"/>
      <c r="I26" s="136" t="s">
        <v>501</v>
      </c>
      <c r="J26" s="136" t="s">
        <v>713</v>
      </c>
      <c r="K26" s="136">
        <v>0.58</v>
      </c>
      <c r="L26" s="136"/>
      <c r="M26" s="27"/>
      <c r="N26" s="31"/>
      <c r="O26" s="27"/>
      <c r="P26" s="31"/>
      <c r="Q26" s="27"/>
      <c r="R26" s="42"/>
    </row>
    <row r="27" spans="1:18">
      <c r="A27" s="31"/>
      <c r="B27" s="13"/>
      <c r="C27" s="136" t="s">
        <v>176</v>
      </c>
      <c r="D27" s="27"/>
      <c r="E27" s="31"/>
      <c r="F27" s="31"/>
      <c r="G27" s="27"/>
      <c r="H27" s="31"/>
      <c r="I27" s="136" t="s">
        <v>176</v>
      </c>
      <c r="J27" s="136" t="s">
        <v>223</v>
      </c>
      <c r="K27" s="136">
        <v>1.48</v>
      </c>
      <c r="L27" s="136"/>
      <c r="M27" s="27"/>
      <c r="N27" s="31"/>
      <c r="O27" s="27"/>
      <c r="P27" s="31"/>
      <c r="Q27" s="27"/>
      <c r="R27" s="42"/>
    </row>
    <row r="28" spans="1:18">
      <c r="A28" s="31"/>
      <c r="B28" s="13"/>
      <c r="C28" s="136" t="s">
        <v>714</v>
      </c>
      <c r="D28" s="27"/>
      <c r="E28" s="31"/>
      <c r="F28" s="31"/>
      <c r="G28" s="27"/>
      <c r="H28" s="31"/>
      <c r="I28" s="136"/>
      <c r="J28" s="136"/>
      <c r="K28" s="136"/>
      <c r="L28" s="136"/>
      <c r="M28" s="27"/>
      <c r="N28" s="31"/>
      <c r="O28" s="27"/>
      <c r="P28" s="31"/>
      <c r="Q28" s="27"/>
      <c r="R28" s="42"/>
    </row>
    <row r="29" spans="1:18">
      <c r="A29" s="31"/>
      <c r="B29" s="13"/>
      <c r="C29" s="136" t="s">
        <v>252</v>
      </c>
      <c r="D29" s="27"/>
      <c r="E29" s="31"/>
      <c r="F29" s="31"/>
      <c r="G29" s="27"/>
      <c r="H29" s="31"/>
      <c r="I29" s="136" t="s">
        <v>252</v>
      </c>
      <c r="J29" s="136" t="s">
        <v>715</v>
      </c>
      <c r="K29" s="136">
        <v>0.2</v>
      </c>
      <c r="L29" s="136"/>
      <c r="M29" s="27"/>
      <c r="N29" s="31"/>
      <c r="O29" s="27"/>
      <c r="P29" s="31"/>
      <c r="Q29" s="27"/>
      <c r="R29" s="42"/>
    </row>
    <row r="30" spans="1:18">
      <c r="A30" s="40">
        <v>4</v>
      </c>
      <c r="B30" s="59" t="s">
        <v>167</v>
      </c>
      <c r="C30" s="136" t="s">
        <v>89</v>
      </c>
      <c r="D30" s="27">
        <v>101.2</v>
      </c>
      <c r="E30" s="27">
        <v>101</v>
      </c>
      <c r="F30" s="27">
        <v>0.2</v>
      </c>
      <c r="G30" s="27">
        <v>26.78</v>
      </c>
      <c r="H30" s="27"/>
      <c r="I30" s="136" t="s">
        <v>89</v>
      </c>
      <c r="J30" s="136" t="s">
        <v>716</v>
      </c>
      <c r="K30" s="136">
        <v>0.12</v>
      </c>
      <c r="L30" s="136"/>
      <c r="M30" s="27">
        <v>21.11</v>
      </c>
      <c r="N30" s="27">
        <v>0.2</v>
      </c>
      <c r="O30" s="27">
        <v>32.46</v>
      </c>
      <c r="P30" s="27"/>
      <c r="Q30" s="27">
        <v>20.65</v>
      </c>
      <c r="R30" s="42"/>
    </row>
    <row r="31" spans="1:18">
      <c r="A31" s="40"/>
      <c r="B31" s="59"/>
      <c r="C31" s="136" t="s">
        <v>54</v>
      </c>
      <c r="D31" s="31"/>
      <c r="E31" s="31"/>
      <c r="F31" s="31"/>
      <c r="G31" s="31"/>
      <c r="H31" s="31"/>
      <c r="I31" s="136" t="s">
        <v>54</v>
      </c>
      <c r="J31" s="136">
        <v>5</v>
      </c>
      <c r="K31" s="136">
        <v>8.3</v>
      </c>
      <c r="L31" s="136"/>
      <c r="M31" s="31"/>
      <c r="N31" s="31"/>
      <c r="O31" s="31"/>
      <c r="P31" s="31"/>
      <c r="Q31" s="31"/>
      <c r="R31" s="44"/>
    </row>
    <row r="32" spans="1:18">
      <c r="A32" s="40"/>
      <c r="B32" s="59"/>
      <c r="C32" s="136" t="s">
        <v>657</v>
      </c>
      <c r="D32" s="31"/>
      <c r="E32" s="31"/>
      <c r="F32" s="31"/>
      <c r="G32" s="31"/>
      <c r="H32" s="31"/>
      <c r="I32" s="136" t="s">
        <v>657</v>
      </c>
      <c r="J32" s="136" t="s">
        <v>703</v>
      </c>
      <c r="K32" s="136"/>
      <c r="L32" s="136"/>
      <c r="M32" s="31"/>
      <c r="N32" s="31"/>
      <c r="O32" s="31"/>
      <c r="P32" s="31"/>
      <c r="Q32" s="31"/>
      <c r="R32" s="44"/>
    </row>
    <row r="33" spans="1:18">
      <c r="A33" s="40"/>
      <c r="B33" s="59"/>
      <c r="C33" s="136" t="s">
        <v>150</v>
      </c>
      <c r="D33" s="31"/>
      <c r="E33" s="31"/>
      <c r="F33" s="31"/>
      <c r="G33" s="31"/>
      <c r="H33" s="31"/>
      <c r="I33" s="136" t="s">
        <v>150</v>
      </c>
      <c r="J33" s="136" t="s">
        <v>70</v>
      </c>
      <c r="K33" s="136">
        <v>3.05</v>
      </c>
      <c r="L33" s="136"/>
      <c r="M33" s="31"/>
      <c r="N33" s="31"/>
      <c r="O33" s="31"/>
      <c r="P33" s="31"/>
      <c r="Q33" s="31"/>
      <c r="R33" s="44"/>
    </row>
    <row r="34" spans="1:18">
      <c r="A34" s="40"/>
      <c r="B34" s="59"/>
      <c r="C34" s="135" t="s">
        <v>717</v>
      </c>
      <c r="D34" s="31"/>
      <c r="E34" s="31"/>
      <c r="F34" s="31"/>
      <c r="G34" s="31"/>
      <c r="H34" s="31"/>
      <c r="I34" s="135" t="s">
        <v>717</v>
      </c>
      <c r="J34" s="147" t="s">
        <v>718</v>
      </c>
      <c r="K34" s="136">
        <v>7.7</v>
      </c>
      <c r="L34" s="136"/>
      <c r="M34" s="31"/>
      <c r="N34" s="31"/>
      <c r="O34" s="31"/>
      <c r="P34" s="31"/>
      <c r="Q34" s="31"/>
      <c r="R34" s="44"/>
    </row>
    <row r="35" spans="1:18">
      <c r="A35" s="40"/>
      <c r="B35" s="59"/>
      <c r="C35" s="136" t="s">
        <v>169</v>
      </c>
      <c r="D35" s="31"/>
      <c r="E35" s="31"/>
      <c r="F35" s="31"/>
      <c r="G35" s="31"/>
      <c r="H35" s="31"/>
      <c r="I35" s="136" t="s">
        <v>169</v>
      </c>
      <c r="J35" s="136" t="s">
        <v>719</v>
      </c>
      <c r="K35" s="136">
        <v>5.72</v>
      </c>
      <c r="L35" s="136"/>
      <c r="M35" s="31"/>
      <c r="N35" s="31"/>
      <c r="O35" s="31"/>
      <c r="P35" s="31"/>
      <c r="Q35" s="31"/>
      <c r="R35" s="44"/>
    </row>
    <row r="36" spans="1:18">
      <c r="A36" s="40"/>
      <c r="B36" s="59"/>
      <c r="C36" s="136" t="s">
        <v>141</v>
      </c>
      <c r="D36" s="31"/>
      <c r="E36" s="31"/>
      <c r="F36" s="31"/>
      <c r="G36" s="31"/>
      <c r="H36" s="31"/>
      <c r="I36" s="136" t="s">
        <v>141</v>
      </c>
      <c r="J36" s="136" t="s">
        <v>360</v>
      </c>
      <c r="K36" s="136">
        <v>0.65</v>
      </c>
      <c r="L36" s="136"/>
      <c r="M36" s="31"/>
      <c r="N36" s="31"/>
      <c r="O36" s="31"/>
      <c r="P36" s="31"/>
      <c r="Q36" s="31"/>
      <c r="R36" s="44"/>
    </row>
    <row r="37" spans="1:18">
      <c r="A37" s="40"/>
      <c r="B37" s="59"/>
      <c r="C37" s="135" t="s">
        <v>720</v>
      </c>
      <c r="D37" s="31"/>
      <c r="E37" s="31"/>
      <c r="F37" s="31"/>
      <c r="G37" s="31"/>
      <c r="H37" s="31"/>
      <c r="I37" s="135" t="s">
        <v>720</v>
      </c>
      <c r="J37" s="147" t="s">
        <v>376</v>
      </c>
      <c r="K37" s="136"/>
      <c r="L37" s="136"/>
      <c r="M37" s="31"/>
      <c r="N37" s="31"/>
      <c r="O37" s="31"/>
      <c r="P37" s="31"/>
      <c r="Q37" s="31"/>
      <c r="R37" s="44"/>
    </row>
    <row r="38" spans="1:18">
      <c r="A38" s="40"/>
      <c r="B38" s="59"/>
      <c r="C38" s="136" t="s">
        <v>721</v>
      </c>
      <c r="D38" s="31"/>
      <c r="E38" s="31"/>
      <c r="F38" s="31"/>
      <c r="G38" s="31"/>
      <c r="H38" s="31"/>
      <c r="I38" s="136" t="s">
        <v>721</v>
      </c>
      <c r="J38" s="136" t="s">
        <v>722</v>
      </c>
      <c r="K38" s="136">
        <v>0.21</v>
      </c>
      <c r="L38" s="136"/>
      <c r="M38" s="31"/>
      <c r="N38" s="31"/>
      <c r="O38" s="31"/>
      <c r="P38" s="31"/>
      <c r="Q38" s="31"/>
      <c r="R38" s="44"/>
    </row>
    <row r="39" spans="1:18">
      <c r="A39" s="40"/>
      <c r="B39" s="59"/>
      <c r="C39" s="136" t="s">
        <v>98</v>
      </c>
      <c r="D39" s="31"/>
      <c r="E39" s="31"/>
      <c r="F39" s="31"/>
      <c r="G39" s="31"/>
      <c r="H39" s="31"/>
      <c r="I39" s="136"/>
      <c r="J39" s="136"/>
      <c r="K39" s="136"/>
      <c r="L39" s="136"/>
      <c r="M39" s="31"/>
      <c r="N39" s="31"/>
      <c r="O39" s="31"/>
      <c r="P39" s="31"/>
      <c r="Q39" s="31"/>
      <c r="R39" s="44"/>
    </row>
    <row r="40" spans="1:18">
      <c r="A40" s="40"/>
      <c r="B40" s="59"/>
      <c r="C40" s="136" t="s">
        <v>45</v>
      </c>
      <c r="D40" s="31"/>
      <c r="E40" s="31"/>
      <c r="F40" s="31"/>
      <c r="G40" s="31"/>
      <c r="H40" s="31"/>
      <c r="I40" s="136"/>
      <c r="J40" s="136"/>
      <c r="K40" s="136"/>
      <c r="L40" s="136"/>
      <c r="M40" s="31"/>
      <c r="N40" s="31"/>
      <c r="O40" s="31"/>
      <c r="P40" s="31"/>
      <c r="Q40" s="31"/>
      <c r="R40" s="44"/>
    </row>
    <row r="41" spans="1:18">
      <c r="A41" s="40"/>
      <c r="B41" s="59"/>
      <c r="C41" s="136" t="s">
        <v>240</v>
      </c>
      <c r="D41" s="31"/>
      <c r="E41" s="31"/>
      <c r="F41" s="31"/>
      <c r="G41" s="31"/>
      <c r="H41" s="31"/>
      <c r="I41" s="136" t="s">
        <v>240</v>
      </c>
      <c r="J41" s="136" t="s">
        <v>713</v>
      </c>
      <c r="K41" s="136">
        <v>0.5</v>
      </c>
      <c r="L41" s="136"/>
      <c r="M41" s="31"/>
      <c r="N41" s="31"/>
      <c r="O41" s="31"/>
      <c r="P41" s="31"/>
      <c r="Q41" s="31"/>
      <c r="R41" s="44"/>
    </row>
    <row r="42" spans="1:18">
      <c r="A42" s="40"/>
      <c r="B42" s="59"/>
      <c r="C42" s="136" t="s">
        <v>99</v>
      </c>
      <c r="D42" s="31"/>
      <c r="E42" s="31"/>
      <c r="F42" s="31"/>
      <c r="G42" s="31"/>
      <c r="H42" s="31"/>
      <c r="I42" s="136" t="s">
        <v>99</v>
      </c>
      <c r="J42" s="136" t="s">
        <v>718</v>
      </c>
      <c r="K42" s="136">
        <v>0.33</v>
      </c>
      <c r="L42" s="136"/>
      <c r="M42" s="31"/>
      <c r="N42" s="31"/>
      <c r="O42" s="31"/>
      <c r="P42" s="31"/>
      <c r="Q42" s="31"/>
      <c r="R42" s="44"/>
    </row>
    <row r="43" spans="1:18">
      <c r="A43" s="40"/>
      <c r="B43" s="59"/>
      <c r="C43" s="136" t="s">
        <v>723</v>
      </c>
      <c r="D43" s="35"/>
      <c r="E43" s="35"/>
      <c r="F43" s="35"/>
      <c r="G43" s="35"/>
      <c r="H43" s="35"/>
      <c r="I43" s="136" t="s">
        <v>723</v>
      </c>
      <c r="J43" s="136" t="s">
        <v>489</v>
      </c>
      <c r="K43" s="136">
        <v>0.2</v>
      </c>
      <c r="L43" s="136"/>
      <c r="M43" s="35"/>
      <c r="N43" s="35"/>
      <c r="O43" s="35"/>
      <c r="P43" s="35"/>
      <c r="Q43" s="35"/>
      <c r="R43" s="46"/>
    </row>
    <row r="44" spans="1:18">
      <c r="A44" s="40">
        <v>5</v>
      </c>
      <c r="B44" s="9" t="s">
        <v>196</v>
      </c>
      <c r="C44" s="136" t="s">
        <v>63</v>
      </c>
      <c r="D44" s="40">
        <v>62.97</v>
      </c>
      <c r="E44" s="40">
        <v>62.97</v>
      </c>
      <c r="F44" s="40"/>
      <c r="G44" s="40">
        <v>19.65</v>
      </c>
      <c r="H44" s="27"/>
      <c r="I44" s="136" t="s">
        <v>63</v>
      </c>
      <c r="J44" s="136" t="s">
        <v>591</v>
      </c>
      <c r="K44" s="136">
        <v>3</v>
      </c>
      <c r="L44" s="136"/>
      <c r="M44" s="40">
        <v>11.47</v>
      </c>
      <c r="N44" s="27"/>
      <c r="O44" s="40">
        <v>21.25</v>
      </c>
      <c r="P44" s="27"/>
      <c r="Q44" s="40">
        <v>10.6</v>
      </c>
      <c r="R44" s="32"/>
    </row>
    <row r="45" spans="1:18">
      <c r="A45" s="40"/>
      <c r="B45" s="13"/>
      <c r="C45" s="136" t="s">
        <v>47</v>
      </c>
      <c r="D45" s="40"/>
      <c r="E45" s="40"/>
      <c r="F45" s="40"/>
      <c r="G45" s="40"/>
      <c r="H45" s="31"/>
      <c r="I45" s="136" t="s">
        <v>47</v>
      </c>
      <c r="J45" s="136" t="s">
        <v>82</v>
      </c>
      <c r="K45" s="136">
        <v>1.7</v>
      </c>
      <c r="L45" s="136"/>
      <c r="M45" s="40"/>
      <c r="N45" s="31"/>
      <c r="O45" s="40"/>
      <c r="P45" s="31"/>
      <c r="Q45" s="40"/>
      <c r="R45" s="32"/>
    </row>
    <row r="46" spans="1:18">
      <c r="A46" s="40"/>
      <c r="B46" s="13"/>
      <c r="C46" s="136" t="s">
        <v>164</v>
      </c>
      <c r="D46" s="40"/>
      <c r="E46" s="40"/>
      <c r="F46" s="40"/>
      <c r="G46" s="40"/>
      <c r="H46" s="31"/>
      <c r="I46" s="136"/>
      <c r="J46" s="136"/>
      <c r="K46" s="136"/>
      <c r="L46" s="136"/>
      <c r="M46" s="40"/>
      <c r="N46" s="31"/>
      <c r="O46" s="40"/>
      <c r="P46" s="31"/>
      <c r="Q46" s="40"/>
      <c r="R46" s="32"/>
    </row>
    <row r="47" spans="1:18">
      <c r="A47" s="40"/>
      <c r="B47" s="13"/>
      <c r="C47" s="136" t="s">
        <v>189</v>
      </c>
      <c r="D47" s="40"/>
      <c r="E47" s="40"/>
      <c r="F47" s="40"/>
      <c r="G47" s="40"/>
      <c r="H47" s="31"/>
      <c r="I47" s="136" t="s">
        <v>189</v>
      </c>
      <c r="J47" s="136" t="s">
        <v>363</v>
      </c>
      <c r="K47" s="136">
        <v>3.41</v>
      </c>
      <c r="L47" s="136"/>
      <c r="M47" s="40"/>
      <c r="N47" s="31"/>
      <c r="O47" s="40"/>
      <c r="P47" s="31"/>
      <c r="Q47" s="40"/>
      <c r="R47" s="32"/>
    </row>
    <row r="48" spans="1:18">
      <c r="A48" s="40"/>
      <c r="B48" s="13"/>
      <c r="C48" s="136" t="s">
        <v>53</v>
      </c>
      <c r="D48" s="40"/>
      <c r="E48" s="40"/>
      <c r="F48" s="40"/>
      <c r="G48" s="40"/>
      <c r="H48" s="31"/>
      <c r="I48" s="136"/>
      <c r="J48" s="136"/>
      <c r="K48" s="136"/>
      <c r="L48" s="136"/>
      <c r="M48" s="40"/>
      <c r="N48" s="31"/>
      <c r="O48" s="40"/>
      <c r="P48" s="31"/>
      <c r="Q48" s="40"/>
      <c r="R48" s="32"/>
    </row>
    <row r="49" spans="1:18">
      <c r="A49" s="40"/>
      <c r="B49" s="13"/>
      <c r="C49" s="136" t="s">
        <v>58</v>
      </c>
      <c r="D49" s="40"/>
      <c r="E49" s="40"/>
      <c r="F49" s="40"/>
      <c r="G49" s="40"/>
      <c r="H49" s="31"/>
      <c r="I49" s="136" t="s">
        <v>58</v>
      </c>
      <c r="J49" s="136" t="s">
        <v>703</v>
      </c>
      <c r="K49" s="136"/>
      <c r="L49" s="136"/>
      <c r="M49" s="40"/>
      <c r="N49" s="31"/>
      <c r="O49" s="40"/>
      <c r="P49" s="31"/>
      <c r="Q49" s="40"/>
      <c r="R49" s="32"/>
    </row>
    <row r="50" spans="1:18">
      <c r="A50" s="40"/>
      <c r="B50" s="13"/>
      <c r="C50" s="136" t="s">
        <v>724</v>
      </c>
      <c r="D50" s="40"/>
      <c r="E50" s="40"/>
      <c r="F50" s="40"/>
      <c r="G50" s="40"/>
      <c r="H50" s="31"/>
      <c r="I50" s="136" t="s">
        <v>724</v>
      </c>
      <c r="J50" s="136" t="s">
        <v>725</v>
      </c>
      <c r="K50" s="136">
        <v>3</v>
      </c>
      <c r="L50" s="136"/>
      <c r="M50" s="40"/>
      <c r="N50" s="31"/>
      <c r="O50" s="40"/>
      <c r="P50" s="31"/>
      <c r="Q50" s="40"/>
      <c r="R50" s="32"/>
    </row>
    <row r="51" spans="1:18">
      <c r="A51" s="40"/>
      <c r="B51" s="13"/>
      <c r="C51" s="136" t="s">
        <v>73</v>
      </c>
      <c r="D51" s="40"/>
      <c r="E51" s="40"/>
      <c r="F51" s="40"/>
      <c r="G51" s="40"/>
      <c r="H51" s="31"/>
      <c r="I51" s="136" t="s">
        <v>73</v>
      </c>
      <c r="J51" s="136" t="s">
        <v>203</v>
      </c>
      <c r="K51" s="136"/>
      <c r="L51" s="136"/>
      <c r="M51" s="40"/>
      <c r="N51" s="31"/>
      <c r="O51" s="40"/>
      <c r="P51" s="31"/>
      <c r="Q51" s="40"/>
      <c r="R51" s="32"/>
    </row>
    <row r="52" spans="1:18">
      <c r="A52" s="40"/>
      <c r="B52" s="13"/>
      <c r="C52" s="136" t="s">
        <v>311</v>
      </c>
      <c r="D52" s="40"/>
      <c r="E52" s="40"/>
      <c r="F52" s="40"/>
      <c r="G52" s="40"/>
      <c r="H52" s="31"/>
      <c r="I52" s="136"/>
      <c r="J52" s="136"/>
      <c r="K52" s="136"/>
      <c r="L52" s="136"/>
      <c r="M52" s="40"/>
      <c r="N52" s="31"/>
      <c r="O52" s="40"/>
      <c r="P52" s="31"/>
      <c r="Q52" s="40"/>
      <c r="R52" s="32"/>
    </row>
    <row r="53" spans="1:18">
      <c r="A53" s="40"/>
      <c r="B53" s="13"/>
      <c r="C53" s="136" t="s">
        <v>726</v>
      </c>
      <c r="D53" s="40"/>
      <c r="E53" s="40"/>
      <c r="F53" s="40"/>
      <c r="G53" s="40"/>
      <c r="H53" s="31"/>
      <c r="I53" s="136" t="s">
        <v>726</v>
      </c>
      <c r="J53" s="136"/>
      <c r="K53" s="136"/>
      <c r="L53" s="136"/>
      <c r="M53" s="40"/>
      <c r="N53" s="31"/>
      <c r="O53" s="40"/>
      <c r="P53" s="31"/>
      <c r="Q53" s="40"/>
      <c r="R53" s="32"/>
    </row>
    <row r="54" spans="1:18">
      <c r="A54" s="40"/>
      <c r="B54" s="13"/>
      <c r="C54" s="136" t="s">
        <v>727</v>
      </c>
      <c r="D54" s="40"/>
      <c r="E54" s="40"/>
      <c r="F54" s="40"/>
      <c r="G54" s="40"/>
      <c r="H54" s="31"/>
      <c r="I54" s="136" t="s">
        <v>727</v>
      </c>
      <c r="J54" s="136"/>
      <c r="K54" s="136"/>
      <c r="L54" s="136"/>
      <c r="M54" s="40"/>
      <c r="N54" s="31"/>
      <c r="O54" s="40"/>
      <c r="P54" s="31"/>
      <c r="Q54" s="40"/>
      <c r="R54" s="32"/>
    </row>
    <row r="55" spans="1:18">
      <c r="A55" s="40"/>
      <c r="B55" s="13"/>
      <c r="C55" s="136" t="s">
        <v>100</v>
      </c>
      <c r="D55" s="40"/>
      <c r="E55" s="40"/>
      <c r="F55" s="40"/>
      <c r="G55" s="40"/>
      <c r="H55" s="31"/>
      <c r="I55" s="136" t="s">
        <v>100</v>
      </c>
      <c r="J55" s="136" t="s">
        <v>497</v>
      </c>
      <c r="K55" s="136">
        <v>2.1</v>
      </c>
      <c r="L55" s="136"/>
      <c r="M55" s="40"/>
      <c r="N55" s="31"/>
      <c r="O55" s="40"/>
      <c r="P55" s="31"/>
      <c r="Q55" s="40"/>
      <c r="R55" s="32"/>
    </row>
    <row r="56" spans="1:18">
      <c r="A56" s="40"/>
      <c r="B56" s="13"/>
      <c r="C56" s="136" t="s">
        <v>728</v>
      </c>
      <c r="D56" s="40"/>
      <c r="E56" s="40"/>
      <c r="F56" s="40"/>
      <c r="G56" s="40"/>
      <c r="H56" s="31"/>
      <c r="I56" s="136"/>
      <c r="J56" s="136"/>
      <c r="K56" s="136"/>
      <c r="L56" s="136"/>
      <c r="M56" s="40"/>
      <c r="N56" s="31"/>
      <c r="O56" s="40"/>
      <c r="P56" s="31"/>
      <c r="Q56" s="40"/>
      <c r="R56" s="32"/>
    </row>
    <row r="57" spans="1:18">
      <c r="A57" s="40"/>
      <c r="B57" s="13"/>
      <c r="C57" s="32" t="s">
        <v>729</v>
      </c>
      <c r="D57" s="40"/>
      <c r="E57" s="40"/>
      <c r="F57" s="40"/>
      <c r="G57" s="40"/>
      <c r="H57" s="31"/>
      <c r="I57" s="32"/>
      <c r="J57" s="32"/>
      <c r="K57" s="32"/>
      <c r="L57" s="135"/>
      <c r="M57" s="40"/>
      <c r="N57" s="31"/>
      <c r="O57" s="40"/>
      <c r="P57" s="31"/>
      <c r="Q57" s="40"/>
      <c r="R57" s="32"/>
    </row>
    <row r="58" spans="1:18">
      <c r="A58" s="40"/>
      <c r="B58" s="13"/>
      <c r="C58" s="136" t="s">
        <v>730</v>
      </c>
      <c r="D58" s="40"/>
      <c r="E58" s="40"/>
      <c r="F58" s="40"/>
      <c r="G58" s="40"/>
      <c r="H58" s="31"/>
      <c r="I58" s="136"/>
      <c r="J58" s="136"/>
      <c r="K58" s="136"/>
      <c r="L58" s="136"/>
      <c r="M58" s="40"/>
      <c r="N58" s="31"/>
      <c r="O58" s="40"/>
      <c r="P58" s="31"/>
      <c r="Q58" s="40"/>
      <c r="R58" s="32"/>
    </row>
    <row r="59" spans="1:18">
      <c r="A59" s="40"/>
      <c r="B59" s="13"/>
      <c r="C59" s="136" t="s">
        <v>325</v>
      </c>
      <c r="D59" s="40"/>
      <c r="E59" s="40"/>
      <c r="F59" s="40"/>
      <c r="G59" s="40"/>
      <c r="H59" s="31"/>
      <c r="I59" s="136" t="s">
        <v>325</v>
      </c>
      <c r="J59" s="136" t="s">
        <v>731</v>
      </c>
      <c r="K59" s="136">
        <v>1.6</v>
      </c>
      <c r="L59" s="136"/>
      <c r="M59" s="40"/>
      <c r="N59" s="31"/>
      <c r="O59" s="40"/>
      <c r="P59" s="31"/>
      <c r="Q59" s="40"/>
      <c r="R59" s="32"/>
    </row>
    <row r="60" spans="1:18">
      <c r="A60" s="40"/>
      <c r="B60" s="13"/>
      <c r="C60" s="136" t="s">
        <v>623</v>
      </c>
      <c r="D60" s="40"/>
      <c r="E60" s="40"/>
      <c r="F60" s="40"/>
      <c r="G60" s="40"/>
      <c r="H60" s="31"/>
      <c r="I60" s="136"/>
      <c r="J60" s="136" t="s">
        <v>732</v>
      </c>
      <c r="K60" s="136">
        <v>1.84</v>
      </c>
      <c r="L60" s="136"/>
      <c r="M60" s="40"/>
      <c r="N60" s="31"/>
      <c r="O60" s="40"/>
      <c r="P60" s="31"/>
      <c r="Q60" s="40"/>
      <c r="R60" s="32"/>
    </row>
    <row r="61" spans="1:18">
      <c r="A61" s="40"/>
      <c r="B61" s="13"/>
      <c r="C61" s="136" t="s">
        <v>477</v>
      </c>
      <c r="D61" s="40"/>
      <c r="E61" s="40"/>
      <c r="F61" s="40"/>
      <c r="G61" s="40"/>
      <c r="H61" s="31"/>
      <c r="I61" s="136" t="s">
        <v>477</v>
      </c>
      <c r="J61" s="136" t="s">
        <v>733</v>
      </c>
      <c r="K61" s="136">
        <v>1</v>
      </c>
      <c r="L61" s="136"/>
      <c r="M61" s="40"/>
      <c r="N61" s="31"/>
      <c r="O61" s="40"/>
      <c r="P61" s="31"/>
      <c r="Q61" s="40"/>
      <c r="R61" s="32"/>
    </row>
    <row r="62" spans="1:18">
      <c r="A62" s="40"/>
      <c r="B62" s="13"/>
      <c r="C62" s="136" t="s">
        <v>486</v>
      </c>
      <c r="D62" s="40"/>
      <c r="E62" s="40"/>
      <c r="F62" s="40"/>
      <c r="G62" s="40"/>
      <c r="H62" s="31"/>
      <c r="I62" s="136" t="s">
        <v>486</v>
      </c>
      <c r="J62" s="136" t="s">
        <v>734</v>
      </c>
      <c r="K62" s="136">
        <v>0.15</v>
      </c>
      <c r="L62" s="136"/>
      <c r="M62" s="40"/>
      <c r="N62" s="31"/>
      <c r="O62" s="40"/>
      <c r="P62" s="31"/>
      <c r="Q62" s="40"/>
      <c r="R62" s="32"/>
    </row>
    <row r="63" spans="1:18">
      <c r="A63" s="40"/>
      <c r="B63" s="13"/>
      <c r="C63" s="32" t="s">
        <v>46</v>
      </c>
      <c r="D63" s="40"/>
      <c r="E63" s="40"/>
      <c r="F63" s="40"/>
      <c r="G63" s="40"/>
      <c r="H63" s="31"/>
      <c r="I63" s="32"/>
      <c r="J63" s="32"/>
      <c r="K63" s="32"/>
      <c r="L63" s="135"/>
      <c r="M63" s="40"/>
      <c r="N63" s="31"/>
      <c r="O63" s="40"/>
      <c r="P63" s="31"/>
      <c r="Q63" s="40"/>
      <c r="R63" s="32"/>
    </row>
    <row r="64" spans="1:18">
      <c r="A64" s="40"/>
      <c r="B64" s="13"/>
      <c r="C64" s="136" t="s">
        <v>735</v>
      </c>
      <c r="D64" s="40"/>
      <c r="E64" s="40"/>
      <c r="F64" s="40"/>
      <c r="G64" s="40"/>
      <c r="H64" s="31"/>
      <c r="I64" s="136" t="s">
        <v>735</v>
      </c>
      <c r="J64" s="136">
        <v>5</v>
      </c>
      <c r="K64" s="136">
        <v>1.5</v>
      </c>
      <c r="L64" s="136"/>
      <c r="M64" s="40"/>
      <c r="N64" s="31"/>
      <c r="O64" s="40"/>
      <c r="P64" s="31"/>
      <c r="Q64" s="40"/>
      <c r="R64" s="32"/>
    </row>
    <row r="65" spans="1:18">
      <c r="A65" s="40"/>
      <c r="B65" s="13"/>
      <c r="C65" s="136" t="s">
        <v>67</v>
      </c>
      <c r="D65" s="40"/>
      <c r="E65" s="40"/>
      <c r="F65" s="40"/>
      <c r="G65" s="40"/>
      <c r="H65" s="31"/>
      <c r="I65" s="136" t="s">
        <v>67</v>
      </c>
      <c r="J65" s="136"/>
      <c r="K65" s="136"/>
      <c r="L65" s="136"/>
      <c r="M65" s="40"/>
      <c r="N65" s="31"/>
      <c r="O65" s="40"/>
      <c r="P65" s="31"/>
      <c r="Q65" s="40"/>
      <c r="R65" s="32"/>
    </row>
    <row r="66" spans="1:18">
      <c r="A66" s="40"/>
      <c r="B66" s="13"/>
      <c r="C66" s="136" t="s">
        <v>736</v>
      </c>
      <c r="D66" s="40"/>
      <c r="E66" s="40"/>
      <c r="F66" s="40"/>
      <c r="G66" s="40"/>
      <c r="H66" s="31"/>
      <c r="I66" s="136" t="s">
        <v>736</v>
      </c>
      <c r="J66" s="136"/>
      <c r="K66" s="136"/>
      <c r="L66" s="136"/>
      <c r="M66" s="40"/>
      <c r="N66" s="31"/>
      <c r="O66" s="40"/>
      <c r="P66" s="31"/>
      <c r="Q66" s="40"/>
      <c r="R66" s="32"/>
    </row>
    <row r="67" spans="1:18">
      <c r="A67" s="40"/>
      <c r="B67" s="13"/>
      <c r="C67" s="136" t="s">
        <v>737</v>
      </c>
      <c r="D67" s="40"/>
      <c r="E67" s="40"/>
      <c r="F67" s="40"/>
      <c r="G67" s="40"/>
      <c r="H67" s="31"/>
      <c r="I67" s="136" t="s">
        <v>737</v>
      </c>
      <c r="J67" s="136" t="s">
        <v>719</v>
      </c>
      <c r="K67" s="136">
        <v>0.35</v>
      </c>
      <c r="L67" s="136"/>
      <c r="M67" s="40"/>
      <c r="N67" s="31"/>
      <c r="O67" s="40"/>
      <c r="P67" s="31"/>
      <c r="Q67" s="40"/>
      <c r="R67" s="32"/>
    </row>
    <row r="68" spans="1:18">
      <c r="A68" s="40"/>
      <c r="B68" s="13"/>
      <c r="C68" s="136" t="s">
        <v>738</v>
      </c>
      <c r="D68" s="40"/>
      <c r="E68" s="40"/>
      <c r="F68" s="40"/>
      <c r="G68" s="40"/>
      <c r="H68" s="31"/>
      <c r="I68" s="136"/>
      <c r="J68" s="136"/>
      <c r="K68" s="136"/>
      <c r="L68" s="136"/>
      <c r="M68" s="40"/>
      <c r="N68" s="31"/>
      <c r="O68" s="40"/>
      <c r="P68" s="31"/>
      <c r="Q68" s="40"/>
      <c r="R68" s="32"/>
    </row>
    <row r="69" spans="1:18">
      <c r="A69" s="40"/>
      <c r="B69" s="13"/>
      <c r="C69" s="136" t="s">
        <v>739</v>
      </c>
      <c r="D69" s="40"/>
      <c r="E69" s="40"/>
      <c r="F69" s="40"/>
      <c r="G69" s="40"/>
      <c r="H69" s="31"/>
      <c r="I69" s="136"/>
      <c r="J69" s="136"/>
      <c r="K69" s="136"/>
      <c r="L69" s="136"/>
      <c r="M69" s="40"/>
      <c r="N69" s="31"/>
      <c r="O69" s="40"/>
      <c r="P69" s="31"/>
      <c r="Q69" s="40"/>
      <c r="R69" s="32"/>
    </row>
    <row r="70" spans="1:18">
      <c r="A70" s="40"/>
      <c r="B70" s="13"/>
      <c r="C70" s="136" t="s">
        <v>740</v>
      </c>
      <c r="D70" s="40"/>
      <c r="E70" s="40"/>
      <c r="F70" s="40"/>
      <c r="G70" s="40"/>
      <c r="H70" s="31"/>
      <c r="I70" s="136"/>
      <c r="J70" s="136"/>
      <c r="K70" s="136"/>
      <c r="L70" s="136"/>
      <c r="M70" s="40"/>
      <c r="N70" s="31"/>
      <c r="O70" s="40"/>
      <c r="P70" s="31"/>
      <c r="Q70" s="40"/>
      <c r="R70" s="32"/>
    </row>
    <row r="71" spans="1:18">
      <c r="A71" s="40"/>
      <c r="B71" s="13"/>
      <c r="C71" s="136" t="s">
        <v>741</v>
      </c>
      <c r="D71" s="40"/>
      <c r="E71" s="40"/>
      <c r="F71" s="40"/>
      <c r="G71" s="40"/>
      <c r="H71" s="31"/>
      <c r="I71" s="136" t="s">
        <v>741</v>
      </c>
      <c r="J71" s="136" t="s">
        <v>241</v>
      </c>
      <c r="K71" s="136"/>
      <c r="L71" s="136"/>
      <c r="M71" s="40"/>
      <c r="N71" s="31"/>
      <c r="O71" s="40"/>
      <c r="P71" s="31"/>
      <c r="Q71" s="40"/>
      <c r="R71" s="32"/>
    </row>
    <row r="72" spans="1:18">
      <c r="A72" s="40"/>
      <c r="B72" s="13"/>
      <c r="C72" s="136" t="s">
        <v>742</v>
      </c>
      <c r="D72" s="40"/>
      <c r="E72" s="40"/>
      <c r="F72" s="40"/>
      <c r="G72" s="40"/>
      <c r="H72" s="35"/>
      <c r="I72" s="136"/>
      <c r="J72" s="136"/>
      <c r="K72" s="136"/>
      <c r="L72" s="136"/>
      <c r="M72" s="40"/>
      <c r="N72" s="35"/>
      <c r="O72" s="40"/>
      <c r="P72" s="35"/>
      <c r="Q72" s="40"/>
      <c r="R72" s="32"/>
    </row>
    <row r="73" spans="1:18">
      <c r="A73" s="40">
        <v>6</v>
      </c>
      <c r="B73" s="59" t="s">
        <v>266</v>
      </c>
      <c r="C73" s="136" t="s">
        <v>208</v>
      </c>
      <c r="D73" s="40">
        <v>19.14</v>
      </c>
      <c r="E73" s="40">
        <v>19.14</v>
      </c>
      <c r="F73" s="40"/>
      <c r="G73" s="40">
        <v>8.71</v>
      </c>
      <c r="H73" s="27"/>
      <c r="I73" s="136" t="s">
        <v>208</v>
      </c>
      <c r="J73" s="136" t="s">
        <v>203</v>
      </c>
      <c r="K73" s="136">
        <v>0.93</v>
      </c>
      <c r="L73" s="136"/>
      <c r="M73" s="40">
        <v>5.66</v>
      </c>
      <c r="N73" s="40"/>
      <c r="O73" s="40">
        <v>4.6</v>
      </c>
      <c r="P73" s="40"/>
      <c r="Q73" s="40">
        <v>0.17</v>
      </c>
      <c r="R73" s="32"/>
    </row>
    <row r="74" spans="1:18">
      <c r="A74" s="40"/>
      <c r="B74" s="59"/>
      <c r="C74" s="41" t="s">
        <v>283</v>
      </c>
      <c r="D74" s="40"/>
      <c r="E74" s="40"/>
      <c r="F74" s="40"/>
      <c r="G74" s="40"/>
      <c r="H74" s="31"/>
      <c r="I74" s="41" t="s">
        <v>283</v>
      </c>
      <c r="J74" s="60" t="s">
        <v>319</v>
      </c>
      <c r="K74" s="72">
        <v>0.91</v>
      </c>
      <c r="L74" s="545"/>
      <c r="M74" s="40"/>
      <c r="N74" s="40"/>
      <c r="O74" s="40"/>
      <c r="P74" s="40"/>
      <c r="Q74" s="40"/>
      <c r="R74" s="32"/>
    </row>
    <row r="75" spans="1:18">
      <c r="A75" s="40"/>
      <c r="B75" s="59"/>
      <c r="C75" s="136" t="s">
        <v>743</v>
      </c>
      <c r="D75" s="40"/>
      <c r="E75" s="40"/>
      <c r="F75" s="40"/>
      <c r="G75" s="40"/>
      <c r="H75" s="31"/>
      <c r="I75" s="136" t="s">
        <v>743</v>
      </c>
      <c r="J75" s="136" t="s">
        <v>744</v>
      </c>
      <c r="K75" s="136">
        <v>0.8</v>
      </c>
      <c r="L75" s="136"/>
      <c r="M75" s="40"/>
      <c r="N75" s="40"/>
      <c r="O75" s="40"/>
      <c r="P75" s="40"/>
      <c r="Q75" s="40"/>
      <c r="R75" s="32"/>
    </row>
    <row r="76" spans="1:18">
      <c r="A76" s="40"/>
      <c r="B76" s="59"/>
      <c r="C76" s="136" t="s">
        <v>745</v>
      </c>
      <c r="D76" s="40"/>
      <c r="E76" s="40"/>
      <c r="F76" s="40"/>
      <c r="G76" s="40"/>
      <c r="H76" s="31"/>
      <c r="I76" s="136"/>
      <c r="J76" s="136"/>
      <c r="K76" s="136"/>
      <c r="L76" s="136"/>
      <c r="M76" s="40"/>
      <c r="N76" s="40"/>
      <c r="O76" s="40"/>
      <c r="P76" s="40"/>
      <c r="Q76" s="40"/>
      <c r="R76" s="32"/>
    </row>
    <row r="77" spans="1:18">
      <c r="A77" s="40"/>
      <c r="B77" s="59"/>
      <c r="C77" s="136" t="s">
        <v>502</v>
      </c>
      <c r="D77" s="40"/>
      <c r="E77" s="40"/>
      <c r="F77" s="40"/>
      <c r="G77" s="40"/>
      <c r="H77" s="31"/>
      <c r="I77" s="136"/>
      <c r="J77" s="136"/>
      <c r="K77" s="136"/>
      <c r="L77" s="136"/>
      <c r="M77" s="40"/>
      <c r="N77" s="40"/>
      <c r="O77" s="40"/>
      <c r="P77" s="40"/>
      <c r="Q77" s="40"/>
      <c r="R77" s="32"/>
    </row>
    <row r="78" spans="1:18">
      <c r="A78" s="40"/>
      <c r="B78" s="59"/>
      <c r="C78" s="136" t="s">
        <v>746</v>
      </c>
      <c r="D78" s="40"/>
      <c r="E78" s="40"/>
      <c r="F78" s="40"/>
      <c r="G78" s="40"/>
      <c r="H78" s="31"/>
      <c r="I78" s="136"/>
      <c r="J78" s="136"/>
      <c r="K78" s="136"/>
      <c r="L78" s="136"/>
      <c r="M78" s="40"/>
      <c r="N78" s="40"/>
      <c r="O78" s="40"/>
      <c r="P78" s="40"/>
      <c r="Q78" s="40"/>
      <c r="R78" s="32"/>
    </row>
    <row r="79" spans="1:18">
      <c r="A79" s="40"/>
      <c r="B79" s="59"/>
      <c r="C79" s="135" t="s">
        <v>681</v>
      </c>
      <c r="D79" s="40"/>
      <c r="E79" s="40"/>
      <c r="F79" s="40"/>
      <c r="G79" s="40"/>
      <c r="H79" s="31"/>
      <c r="I79" s="135" t="s">
        <v>681</v>
      </c>
      <c r="J79" s="156" t="s">
        <v>91</v>
      </c>
      <c r="K79" s="135">
        <v>0.65</v>
      </c>
      <c r="L79" s="135"/>
      <c r="M79" s="40"/>
      <c r="N79" s="40"/>
      <c r="O79" s="40"/>
      <c r="P79" s="40"/>
      <c r="Q79" s="40"/>
      <c r="R79" s="32"/>
    </row>
    <row r="80" spans="1:18">
      <c r="A80" s="40"/>
      <c r="B80" s="59"/>
      <c r="C80" s="136" t="s">
        <v>747</v>
      </c>
      <c r="D80" s="40"/>
      <c r="E80" s="40"/>
      <c r="F80" s="40"/>
      <c r="G80" s="40"/>
      <c r="H80" s="31"/>
      <c r="I80" s="136" t="s">
        <v>747</v>
      </c>
      <c r="J80" s="136" t="s">
        <v>203</v>
      </c>
      <c r="K80" s="136"/>
      <c r="L80" s="136"/>
      <c r="M80" s="40"/>
      <c r="N80" s="40"/>
      <c r="O80" s="40"/>
      <c r="P80" s="40"/>
      <c r="Q80" s="40"/>
      <c r="R80" s="32"/>
    </row>
    <row r="81" spans="1:18">
      <c r="A81" s="40"/>
      <c r="B81" s="59"/>
      <c r="C81" s="136" t="s">
        <v>748</v>
      </c>
      <c r="D81" s="40"/>
      <c r="E81" s="40"/>
      <c r="F81" s="40"/>
      <c r="G81" s="40"/>
      <c r="H81" s="31"/>
      <c r="I81" s="136" t="s">
        <v>748</v>
      </c>
      <c r="J81" s="136" t="s">
        <v>749</v>
      </c>
      <c r="K81" s="136">
        <v>0.2</v>
      </c>
      <c r="L81" s="136"/>
      <c r="M81" s="40"/>
      <c r="N81" s="40"/>
      <c r="O81" s="40"/>
      <c r="P81" s="40"/>
      <c r="Q81" s="40"/>
      <c r="R81" s="32"/>
    </row>
    <row r="82" spans="1:18">
      <c r="A82" s="40"/>
      <c r="B82" s="59"/>
      <c r="C82" s="32" t="s">
        <v>750</v>
      </c>
      <c r="D82" s="40"/>
      <c r="E82" s="40"/>
      <c r="F82" s="40"/>
      <c r="G82" s="40"/>
      <c r="H82" s="31"/>
      <c r="I82" s="32" t="s">
        <v>750</v>
      </c>
      <c r="J82" s="60" t="s">
        <v>344</v>
      </c>
      <c r="K82" s="32">
        <v>0.6</v>
      </c>
      <c r="L82" s="135"/>
      <c r="M82" s="40"/>
      <c r="N82" s="40"/>
      <c r="O82" s="40"/>
      <c r="P82" s="40"/>
      <c r="Q82" s="40"/>
      <c r="R82" s="32"/>
    </row>
    <row r="83" spans="1:18">
      <c r="A83" s="40"/>
      <c r="B83" s="59"/>
      <c r="C83" s="136" t="s">
        <v>322</v>
      </c>
      <c r="D83" s="40"/>
      <c r="E83" s="40"/>
      <c r="F83" s="40"/>
      <c r="G83" s="40"/>
      <c r="H83" s="31"/>
      <c r="I83" s="136" t="s">
        <v>322</v>
      </c>
      <c r="J83" s="136" t="s">
        <v>751</v>
      </c>
      <c r="K83" s="136">
        <v>0.6</v>
      </c>
      <c r="L83" s="136"/>
      <c r="M83" s="40"/>
      <c r="N83" s="40"/>
      <c r="O83" s="40"/>
      <c r="P83" s="40"/>
      <c r="Q83" s="40"/>
      <c r="R83" s="32"/>
    </row>
    <row r="84" spans="1:18">
      <c r="A84" s="40"/>
      <c r="B84" s="59"/>
      <c r="C84" s="136" t="s">
        <v>752</v>
      </c>
      <c r="D84" s="40"/>
      <c r="E84" s="40"/>
      <c r="F84" s="40"/>
      <c r="G84" s="40"/>
      <c r="H84" s="31"/>
      <c r="I84" s="136" t="s">
        <v>752</v>
      </c>
      <c r="J84" s="136" t="s">
        <v>751</v>
      </c>
      <c r="K84" s="136">
        <v>0.3</v>
      </c>
      <c r="L84" s="136"/>
      <c r="M84" s="40"/>
      <c r="N84" s="40"/>
      <c r="O84" s="40"/>
      <c r="P84" s="40"/>
      <c r="Q84" s="40"/>
      <c r="R84" s="32"/>
    </row>
    <row r="85" spans="1:18">
      <c r="A85" s="40"/>
      <c r="B85" s="59"/>
      <c r="C85" s="136" t="s">
        <v>753</v>
      </c>
      <c r="D85" s="40"/>
      <c r="E85" s="40"/>
      <c r="F85" s="40"/>
      <c r="G85" s="40"/>
      <c r="H85" s="31"/>
      <c r="I85" s="136" t="s">
        <v>753</v>
      </c>
      <c r="J85" s="136" t="s">
        <v>336</v>
      </c>
      <c r="K85" s="136">
        <v>0.6</v>
      </c>
      <c r="L85" s="136"/>
      <c r="M85" s="40"/>
      <c r="N85" s="40"/>
      <c r="O85" s="40"/>
      <c r="P85" s="40"/>
      <c r="Q85" s="40"/>
      <c r="R85" s="32"/>
    </row>
    <row r="86" spans="1:18">
      <c r="A86" s="40"/>
      <c r="B86" s="59"/>
      <c r="C86" s="41" t="s">
        <v>754</v>
      </c>
      <c r="D86" s="40"/>
      <c r="E86" s="40"/>
      <c r="F86" s="40"/>
      <c r="G86" s="40"/>
      <c r="H86" s="31"/>
      <c r="I86" s="41"/>
      <c r="J86" s="41"/>
      <c r="K86" s="32"/>
      <c r="L86" s="136"/>
      <c r="M86" s="40"/>
      <c r="N86" s="40"/>
      <c r="O86" s="40"/>
      <c r="P86" s="40"/>
      <c r="Q86" s="40"/>
      <c r="R86" s="32"/>
    </row>
    <row r="87" spans="1:18">
      <c r="A87" s="40"/>
      <c r="B87" s="59"/>
      <c r="C87" s="136" t="s">
        <v>249</v>
      </c>
      <c r="D87" s="40"/>
      <c r="E87" s="40"/>
      <c r="F87" s="40"/>
      <c r="G87" s="40"/>
      <c r="H87" s="31"/>
      <c r="I87" s="136"/>
      <c r="J87" s="136"/>
      <c r="K87" s="136"/>
      <c r="L87" s="136"/>
      <c r="M87" s="40"/>
      <c r="N87" s="40"/>
      <c r="O87" s="40"/>
      <c r="P87" s="40"/>
      <c r="Q87" s="40"/>
      <c r="R87" s="32"/>
    </row>
    <row r="88" spans="1:18">
      <c r="A88" s="40"/>
      <c r="B88" s="59"/>
      <c r="C88" s="136" t="s">
        <v>755</v>
      </c>
      <c r="D88" s="40"/>
      <c r="E88" s="40"/>
      <c r="F88" s="40"/>
      <c r="G88" s="40"/>
      <c r="H88" s="31"/>
      <c r="I88" s="136" t="s">
        <v>755</v>
      </c>
      <c r="J88" s="136" t="s">
        <v>756</v>
      </c>
      <c r="K88" s="136">
        <v>0.5</v>
      </c>
      <c r="L88" s="136"/>
      <c r="M88" s="40"/>
      <c r="N88" s="40"/>
      <c r="O88" s="40"/>
      <c r="P88" s="40"/>
      <c r="Q88" s="40"/>
      <c r="R88" s="32"/>
    </row>
    <row r="89" spans="1:18">
      <c r="A89" s="40"/>
      <c r="B89" s="59"/>
      <c r="C89" s="136" t="s">
        <v>554</v>
      </c>
      <c r="D89" s="40"/>
      <c r="E89" s="40"/>
      <c r="F89" s="40"/>
      <c r="G89" s="40"/>
      <c r="H89" s="31"/>
      <c r="I89" s="136"/>
      <c r="J89" s="136"/>
      <c r="K89" s="136"/>
      <c r="L89" s="136"/>
      <c r="M89" s="40"/>
      <c r="N89" s="40"/>
      <c r="O89" s="40"/>
      <c r="P89" s="40"/>
      <c r="Q89" s="40"/>
      <c r="R89" s="32"/>
    </row>
    <row r="90" spans="1:18">
      <c r="A90" s="40"/>
      <c r="B90" s="59"/>
      <c r="C90" s="136" t="s">
        <v>136</v>
      </c>
      <c r="D90" s="40"/>
      <c r="E90" s="40"/>
      <c r="F90" s="40"/>
      <c r="G90" s="40"/>
      <c r="H90" s="31"/>
      <c r="I90" s="136" t="s">
        <v>136</v>
      </c>
      <c r="J90" s="147" t="s">
        <v>418</v>
      </c>
      <c r="K90" s="136"/>
      <c r="L90" s="136"/>
      <c r="M90" s="40"/>
      <c r="N90" s="40"/>
      <c r="O90" s="40"/>
      <c r="P90" s="40"/>
      <c r="Q90" s="40"/>
      <c r="R90" s="32"/>
    </row>
    <row r="91" spans="1:18">
      <c r="A91" s="40"/>
      <c r="B91" s="59"/>
      <c r="C91" s="136" t="s">
        <v>757</v>
      </c>
      <c r="D91" s="40"/>
      <c r="E91" s="40"/>
      <c r="F91" s="40"/>
      <c r="G91" s="40"/>
      <c r="H91" s="31"/>
      <c r="I91" s="136" t="s">
        <v>757</v>
      </c>
      <c r="J91" s="136" t="s">
        <v>706</v>
      </c>
      <c r="K91" s="136"/>
      <c r="L91" s="136"/>
      <c r="M91" s="40"/>
      <c r="N91" s="40"/>
      <c r="O91" s="40"/>
      <c r="P91" s="40"/>
      <c r="Q91" s="40"/>
      <c r="R91" s="32"/>
    </row>
    <row r="92" spans="1:18">
      <c r="A92" s="40"/>
      <c r="B92" s="59"/>
      <c r="C92" s="32" t="s">
        <v>758</v>
      </c>
      <c r="D92" s="40"/>
      <c r="E92" s="40"/>
      <c r="F92" s="40"/>
      <c r="G92" s="40"/>
      <c r="H92" s="31"/>
      <c r="I92" s="32" t="s">
        <v>758</v>
      </c>
      <c r="J92" s="60" t="s">
        <v>378</v>
      </c>
      <c r="K92" s="41">
        <v>0.2</v>
      </c>
      <c r="L92" s="135"/>
      <c r="M92" s="40"/>
      <c r="N92" s="40"/>
      <c r="O92" s="40"/>
      <c r="P92" s="40"/>
      <c r="Q92" s="40"/>
      <c r="R92" s="32"/>
    </row>
    <row r="93" spans="1:18">
      <c r="A93" s="40"/>
      <c r="B93" s="59"/>
      <c r="C93" s="136" t="s">
        <v>759</v>
      </c>
      <c r="D93" s="40"/>
      <c r="E93" s="40"/>
      <c r="F93" s="40"/>
      <c r="G93" s="40"/>
      <c r="H93" s="31"/>
      <c r="I93" s="136" t="s">
        <v>759</v>
      </c>
      <c r="J93" s="60" t="s">
        <v>336</v>
      </c>
      <c r="K93" s="32">
        <v>0.4</v>
      </c>
      <c r="L93" s="135"/>
      <c r="M93" s="40"/>
      <c r="N93" s="40"/>
      <c r="O93" s="40"/>
      <c r="P93" s="40"/>
      <c r="Q93" s="40"/>
      <c r="R93" s="32"/>
    </row>
    <row r="94" spans="1:18">
      <c r="A94" s="40"/>
      <c r="B94" s="59"/>
      <c r="C94" s="136" t="s">
        <v>760</v>
      </c>
      <c r="D94" s="40"/>
      <c r="E94" s="40"/>
      <c r="F94" s="40"/>
      <c r="G94" s="40"/>
      <c r="H94" s="31"/>
      <c r="I94" s="136" t="s">
        <v>760</v>
      </c>
      <c r="J94" s="136" t="s">
        <v>131</v>
      </c>
      <c r="K94" s="136"/>
      <c r="L94" s="136"/>
      <c r="M94" s="40"/>
      <c r="N94" s="40"/>
      <c r="O94" s="40"/>
      <c r="P94" s="40"/>
      <c r="Q94" s="40"/>
      <c r="R94" s="32"/>
    </row>
    <row r="95" spans="1:18">
      <c r="A95" s="40"/>
      <c r="B95" s="59"/>
      <c r="C95" s="136" t="s">
        <v>350</v>
      </c>
      <c r="D95" s="40"/>
      <c r="E95" s="40"/>
      <c r="F95" s="40"/>
      <c r="G95" s="40"/>
      <c r="H95" s="31"/>
      <c r="I95" s="136" t="s">
        <v>350</v>
      </c>
      <c r="J95" s="136" t="s">
        <v>91</v>
      </c>
      <c r="K95" s="136">
        <v>0.2</v>
      </c>
      <c r="L95" s="136"/>
      <c r="M95" s="40"/>
      <c r="N95" s="40"/>
      <c r="O95" s="40"/>
      <c r="P95" s="40"/>
      <c r="Q95" s="40"/>
      <c r="R95" s="32"/>
    </row>
    <row r="96" spans="1:18">
      <c r="A96" s="40"/>
      <c r="B96" s="59"/>
      <c r="C96" s="136" t="s">
        <v>253</v>
      </c>
      <c r="D96" s="40"/>
      <c r="E96" s="40"/>
      <c r="F96" s="40"/>
      <c r="G96" s="40"/>
      <c r="H96" s="31"/>
      <c r="I96" s="136" t="s">
        <v>253</v>
      </c>
      <c r="J96" s="136" t="s">
        <v>761</v>
      </c>
      <c r="K96" s="136">
        <v>0.25</v>
      </c>
      <c r="L96" s="136"/>
      <c r="M96" s="40"/>
      <c r="N96" s="40"/>
      <c r="O96" s="40"/>
      <c r="P96" s="40"/>
      <c r="Q96" s="40"/>
      <c r="R96" s="32"/>
    </row>
    <row r="97" spans="1:18">
      <c r="A97" s="40"/>
      <c r="B97" s="59"/>
      <c r="C97" s="136" t="s">
        <v>762</v>
      </c>
      <c r="D97" s="40"/>
      <c r="E97" s="40"/>
      <c r="F97" s="40"/>
      <c r="G97" s="40"/>
      <c r="H97" s="31"/>
      <c r="I97" s="136" t="s">
        <v>762</v>
      </c>
      <c r="J97" s="136" t="s">
        <v>335</v>
      </c>
      <c r="K97" s="136">
        <v>0.3</v>
      </c>
      <c r="L97" s="136"/>
      <c r="M97" s="40"/>
      <c r="N97" s="40"/>
      <c r="O97" s="40"/>
      <c r="P97" s="40"/>
      <c r="Q97" s="40"/>
      <c r="R97" s="32"/>
    </row>
    <row r="98" spans="1:18">
      <c r="A98" s="40"/>
      <c r="B98" s="59"/>
      <c r="C98" s="136" t="s">
        <v>763</v>
      </c>
      <c r="D98" s="40"/>
      <c r="E98" s="40"/>
      <c r="F98" s="40"/>
      <c r="G98" s="40"/>
      <c r="H98" s="31"/>
      <c r="I98" s="136"/>
      <c r="J98" s="136"/>
      <c r="K98" s="136"/>
      <c r="L98" s="136"/>
      <c r="M98" s="40"/>
      <c r="N98" s="40"/>
      <c r="O98" s="40"/>
      <c r="P98" s="40"/>
      <c r="Q98" s="40"/>
      <c r="R98" s="32"/>
    </row>
    <row r="99" spans="1:18">
      <c r="A99" s="40"/>
      <c r="B99" s="59"/>
      <c r="C99" s="136" t="s">
        <v>764</v>
      </c>
      <c r="D99" s="40"/>
      <c r="E99" s="40"/>
      <c r="F99" s="40"/>
      <c r="G99" s="40"/>
      <c r="H99" s="31"/>
      <c r="I99" s="136" t="s">
        <v>764</v>
      </c>
      <c r="J99" s="136" t="s">
        <v>85</v>
      </c>
      <c r="K99" s="136">
        <v>0.3</v>
      </c>
      <c r="L99" s="136"/>
      <c r="M99" s="40"/>
      <c r="N99" s="40"/>
      <c r="O99" s="40"/>
      <c r="P99" s="40"/>
      <c r="Q99" s="40"/>
      <c r="R99" s="32"/>
    </row>
    <row r="100" spans="1:18">
      <c r="A100" s="40"/>
      <c r="B100" s="59"/>
      <c r="C100" s="136" t="s">
        <v>435</v>
      </c>
      <c r="D100" s="40"/>
      <c r="E100" s="40"/>
      <c r="F100" s="40"/>
      <c r="G100" s="40"/>
      <c r="H100" s="31"/>
      <c r="I100" s="136"/>
      <c r="J100" s="136"/>
      <c r="K100" s="136"/>
      <c r="L100" s="136"/>
      <c r="M100" s="40"/>
      <c r="N100" s="40"/>
      <c r="O100" s="40"/>
      <c r="P100" s="40"/>
      <c r="Q100" s="40"/>
      <c r="R100" s="32"/>
    </row>
    <row r="101" spans="1:18">
      <c r="A101" s="40"/>
      <c r="B101" s="59"/>
      <c r="C101" s="136" t="s">
        <v>96</v>
      </c>
      <c r="D101" s="40"/>
      <c r="E101" s="40"/>
      <c r="F101" s="40"/>
      <c r="G101" s="40"/>
      <c r="H101" s="31"/>
      <c r="I101" s="136" t="s">
        <v>96</v>
      </c>
      <c r="J101" s="136" t="s">
        <v>85</v>
      </c>
      <c r="K101" s="136">
        <v>0.1</v>
      </c>
      <c r="L101" s="136"/>
      <c r="M101" s="40"/>
      <c r="N101" s="40"/>
      <c r="O101" s="40"/>
      <c r="P101" s="40"/>
      <c r="Q101" s="40"/>
      <c r="R101" s="32"/>
    </row>
    <row r="102" spans="1:18">
      <c r="A102" s="40"/>
      <c r="B102" s="59"/>
      <c r="C102" s="136" t="s">
        <v>391</v>
      </c>
      <c r="D102" s="40"/>
      <c r="E102" s="40"/>
      <c r="F102" s="40"/>
      <c r="G102" s="40"/>
      <c r="H102" s="31"/>
      <c r="I102" s="136" t="s">
        <v>391</v>
      </c>
      <c r="J102" s="136" t="s">
        <v>203</v>
      </c>
      <c r="K102" s="136"/>
      <c r="L102" s="136"/>
      <c r="M102" s="40"/>
      <c r="N102" s="40"/>
      <c r="O102" s="40"/>
      <c r="P102" s="40"/>
      <c r="Q102" s="40"/>
      <c r="R102" s="32"/>
    </row>
    <row r="103" spans="1:18">
      <c r="A103" s="40"/>
      <c r="B103" s="59"/>
      <c r="C103" s="136" t="s">
        <v>765</v>
      </c>
      <c r="D103" s="40"/>
      <c r="E103" s="40"/>
      <c r="F103" s="40"/>
      <c r="G103" s="40"/>
      <c r="H103" s="31"/>
      <c r="I103" s="136"/>
      <c r="J103" s="136"/>
      <c r="K103" s="136"/>
      <c r="L103" s="136"/>
      <c r="M103" s="40"/>
      <c r="N103" s="40"/>
      <c r="O103" s="40"/>
      <c r="P103" s="40"/>
      <c r="Q103" s="40"/>
      <c r="R103" s="32"/>
    </row>
    <row r="104" spans="1:18">
      <c r="A104" s="40"/>
      <c r="B104" s="59"/>
      <c r="C104" s="136" t="s">
        <v>509</v>
      </c>
      <c r="D104" s="40"/>
      <c r="E104" s="40"/>
      <c r="F104" s="40"/>
      <c r="G104" s="40"/>
      <c r="H104" s="31"/>
      <c r="I104" s="136" t="s">
        <v>509</v>
      </c>
      <c r="J104" s="136" t="s">
        <v>766</v>
      </c>
      <c r="K104" s="136">
        <v>0.02</v>
      </c>
      <c r="L104" s="136"/>
      <c r="M104" s="40"/>
      <c r="N104" s="40"/>
      <c r="O104" s="40"/>
      <c r="P104" s="40"/>
      <c r="Q104" s="40"/>
      <c r="R104" s="32"/>
    </row>
    <row r="105" spans="1:18">
      <c r="A105" s="40"/>
      <c r="B105" s="59"/>
      <c r="C105" s="136" t="s">
        <v>478</v>
      </c>
      <c r="D105" s="40"/>
      <c r="E105" s="40"/>
      <c r="F105" s="40"/>
      <c r="G105" s="40"/>
      <c r="H105" s="31"/>
      <c r="I105" s="136"/>
      <c r="J105" s="136"/>
      <c r="K105" s="136"/>
      <c r="L105" s="136"/>
      <c r="M105" s="40"/>
      <c r="N105" s="40"/>
      <c r="O105" s="40"/>
      <c r="P105" s="40"/>
      <c r="Q105" s="40"/>
      <c r="R105" s="32"/>
    </row>
    <row r="106" spans="1:18">
      <c r="A106" s="40"/>
      <c r="B106" s="59"/>
      <c r="C106" s="136" t="s">
        <v>767</v>
      </c>
      <c r="D106" s="40"/>
      <c r="E106" s="40"/>
      <c r="F106" s="40"/>
      <c r="G106" s="40"/>
      <c r="H106" s="31"/>
      <c r="I106" s="136"/>
      <c r="J106" s="136"/>
      <c r="K106" s="136"/>
      <c r="L106" s="136"/>
      <c r="M106" s="40"/>
      <c r="N106" s="40"/>
      <c r="O106" s="40"/>
      <c r="P106" s="40"/>
      <c r="Q106" s="40"/>
      <c r="R106" s="32"/>
    </row>
    <row r="107" spans="1:18">
      <c r="A107" s="40"/>
      <c r="B107" s="59"/>
      <c r="C107" s="136" t="s">
        <v>768</v>
      </c>
      <c r="D107" s="40"/>
      <c r="E107" s="40"/>
      <c r="F107" s="40"/>
      <c r="G107" s="40"/>
      <c r="H107" s="31"/>
      <c r="I107" s="136"/>
      <c r="J107" s="136"/>
      <c r="K107" s="136"/>
      <c r="L107" s="136"/>
      <c r="M107" s="40"/>
      <c r="N107" s="40"/>
      <c r="O107" s="40"/>
      <c r="P107" s="40"/>
      <c r="Q107" s="40"/>
      <c r="R107" s="32"/>
    </row>
    <row r="108" spans="1:18">
      <c r="A108" s="40"/>
      <c r="B108" s="59"/>
      <c r="C108" s="136" t="s">
        <v>293</v>
      </c>
      <c r="D108" s="40"/>
      <c r="E108" s="40"/>
      <c r="F108" s="40"/>
      <c r="G108" s="40"/>
      <c r="H108" s="31"/>
      <c r="I108" s="136" t="s">
        <v>293</v>
      </c>
      <c r="J108" s="136" t="s">
        <v>769</v>
      </c>
      <c r="K108" s="136"/>
      <c r="L108" s="136"/>
      <c r="M108" s="40"/>
      <c r="N108" s="40"/>
      <c r="O108" s="40"/>
      <c r="P108" s="40"/>
      <c r="Q108" s="40"/>
      <c r="R108" s="32"/>
    </row>
    <row r="109" spans="1:18">
      <c r="A109" s="40"/>
      <c r="B109" s="59"/>
      <c r="C109" s="137" t="s">
        <v>770</v>
      </c>
      <c r="D109" s="40"/>
      <c r="E109" s="40"/>
      <c r="F109" s="40"/>
      <c r="G109" s="40"/>
      <c r="H109" s="31"/>
      <c r="I109" s="137" t="s">
        <v>770</v>
      </c>
      <c r="J109" s="41" t="s">
        <v>749</v>
      </c>
      <c r="K109" s="32">
        <v>0.17</v>
      </c>
      <c r="L109" s="136"/>
      <c r="M109" s="40"/>
      <c r="N109" s="40"/>
      <c r="O109" s="40"/>
      <c r="P109" s="40"/>
      <c r="Q109" s="40"/>
      <c r="R109" s="32"/>
    </row>
    <row r="110" spans="1:18">
      <c r="A110" s="40"/>
      <c r="B110" s="59"/>
      <c r="C110" s="136" t="s">
        <v>771</v>
      </c>
      <c r="D110" s="40"/>
      <c r="E110" s="40"/>
      <c r="F110" s="40"/>
      <c r="G110" s="40"/>
      <c r="H110" s="31"/>
      <c r="I110" s="136" t="s">
        <v>771</v>
      </c>
      <c r="J110" s="136" t="s">
        <v>772</v>
      </c>
      <c r="K110" s="136">
        <v>0.06</v>
      </c>
      <c r="L110" s="136"/>
      <c r="M110" s="40"/>
      <c r="N110" s="40"/>
      <c r="O110" s="40"/>
      <c r="P110" s="40"/>
      <c r="Q110" s="40"/>
      <c r="R110" s="32"/>
    </row>
    <row r="111" spans="1:18">
      <c r="A111" s="40"/>
      <c r="B111" s="59"/>
      <c r="C111" s="136" t="s">
        <v>61</v>
      </c>
      <c r="D111" s="40"/>
      <c r="E111" s="40"/>
      <c r="F111" s="40"/>
      <c r="G111" s="40"/>
      <c r="H111" s="31"/>
      <c r="I111" s="136" t="s">
        <v>61</v>
      </c>
      <c r="J111" s="136" t="s">
        <v>773</v>
      </c>
      <c r="K111" s="136">
        <v>0.15</v>
      </c>
      <c r="L111" s="136"/>
      <c r="M111" s="40"/>
      <c r="N111" s="40"/>
      <c r="O111" s="40"/>
      <c r="P111" s="40"/>
      <c r="Q111" s="40"/>
      <c r="R111" s="32"/>
    </row>
    <row r="112" spans="1:18">
      <c r="A112" s="40"/>
      <c r="B112" s="59"/>
      <c r="C112" s="136" t="s">
        <v>330</v>
      </c>
      <c r="D112" s="40"/>
      <c r="E112" s="40"/>
      <c r="F112" s="40"/>
      <c r="G112" s="40"/>
      <c r="H112" s="31"/>
      <c r="I112" s="136" t="s">
        <v>330</v>
      </c>
      <c r="J112" s="147" t="s">
        <v>203</v>
      </c>
      <c r="K112" s="136"/>
      <c r="L112" s="136"/>
      <c r="M112" s="40"/>
      <c r="N112" s="40"/>
      <c r="O112" s="40"/>
      <c r="P112" s="40"/>
      <c r="Q112" s="40"/>
      <c r="R112" s="32"/>
    </row>
    <row r="113" spans="1:18">
      <c r="A113" s="40"/>
      <c r="B113" s="59"/>
      <c r="C113" s="137" t="s">
        <v>774</v>
      </c>
      <c r="D113" s="40"/>
      <c r="E113" s="40"/>
      <c r="F113" s="40"/>
      <c r="G113" s="40"/>
      <c r="H113" s="31"/>
      <c r="I113" s="137" t="s">
        <v>774</v>
      </c>
      <c r="J113" s="41" t="s">
        <v>749</v>
      </c>
      <c r="K113" s="32">
        <v>0.13</v>
      </c>
      <c r="L113" s="136"/>
      <c r="M113" s="40"/>
      <c r="N113" s="40"/>
      <c r="O113" s="40"/>
      <c r="P113" s="40"/>
      <c r="Q113" s="40"/>
      <c r="R113" s="32"/>
    </row>
    <row r="114" spans="1:18">
      <c r="A114" s="40"/>
      <c r="B114" s="59"/>
      <c r="C114" s="136" t="s">
        <v>608</v>
      </c>
      <c r="D114" s="40"/>
      <c r="E114" s="40"/>
      <c r="F114" s="40"/>
      <c r="G114" s="40"/>
      <c r="H114" s="31"/>
      <c r="I114" s="136" t="s">
        <v>608</v>
      </c>
      <c r="J114" s="136" t="s">
        <v>775</v>
      </c>
      <c r="K114" s="136">
        <v>0.1</v>
      </c>
      <c r="L114" s="136"/>
      <c r="M114" s="40"/>
      <c r="N114" s="40"/>
      <c r="O114" s="40"/>
      <c r="P114" s="40"/>
      <c r="Q114" s="40"/>
      <c r="R114" s="32"/>
    </row>
    <row r="115" spans="1:18">
      <c r="A115" s="40"/>
      <c r="B115" s="59"/>
      <c r="C115" s="136" t="s">
        <v>386</v>
      </c>
      <c r="D115" s="40"/>
      <c r="E115" s="40"/>
      <c r="F115" s="40"/>
      <c r="G115" s="40"/>
      <c r="H115" s="31"/>
      <c r="I115" s="136" t="s">
        <v>386</v>
      </c>
      <c r="J115" s="136" t="s">
        <v>241</v>
      </c>
      <c r="K115" s="136"/>
      <c r="L115" s="136"/>
      <c r="M115" s="40"/>
      <c r="N115" s="40"/>
      <c r="O115" s="40"/>
      <c r="P115" s="40"/>
      <c r="Q115" s="40"/>
      <c r="R115" s="32"/>
    </row>
    <row r="116" spans="1:18">
      <c r="A116" s="40"/>
      <c r="B116" s="59"/>
      <c r="C116" s="136" t="s">
        <v>776</v>
      </c>
      <c r="D116" s="40"/>
      <c r="E116" s="40"/>
      <c r="F116" s="40"/>
      <c r="G116" s="40"/>
      <c r="H116" s="31"/>
      <c r="I116" s="136"/>
      <c r="J116" s="136"/>
      <c r="K116" s="136"/>
      <c r="L116" s="136"/>
      <c r="M116" s="40"/>
      <c r="N116" s="40"/>
      <c r="O116" s="40"/>
      <c r="P116" s="40"/>
      <c r="Q116" s="40"/>
      <c r="R116" s="32"/>
    </row>
    <row r="117" spans="1:18">
      <c r="A117" s="40"/>
      <c r="B117" s="59"/>
      <c r="C117" s="136" t="s">
        <v>777</v>
      </c>
      <c r="D117" s="40"/>
      <c r="E117" s="40"/>
      <c r="F117" s="40"/>
      <c r="G117" s="40"/>
      <c r="H117" s="31"/>
      <c r="I117" s="136" t="s">
        <v>777</v>
      </c>
      <c r="J117" s="136" t="s">
        <v>719</v>
      </c>
      <c r="K117" s="136">
        <v>0.1</v>
      </c>
      <c r="L117" s="136"/>
      <c r="M117" s="40"/>
      <c r="N117" s="40"/>
      <c r="O117" s="40"/>
      <c r="P117" s="40"/>
      <c r="Q117" s="40"/>
      <c r="R117" s="32"/>
    </row>
    <row r="118" spans="1:18">
      <c r="A118" s="40"/>
      <c r="B118" s="59"/>
      <c r="C118" s="136" t="s">
        <v>778</v>
      </c>
      <c r="D118" s="40"/>
      <c r="E118" s="40"/>
      <c r="F118" s="40"/>
      <c r="G118" s="40"/>
      <c r="H118" s="31"/>
      <c r="I118" s="136" t="s">
        <v>778</v>
      </c>
      <c r="J118" s="136"/>
      <c r="K118" s="136">
        <v>0</v>
      </c>
      <c r="L118" s="136"/>
      <c r="M118" s="40"/>
      <c r="N118" s="40"/>
      <c r="O118" s="40"/>
      <c r="P118" s="40"/>
      <c r="Q118" s="40"/>
      <c r="R118" s="32"/>
    </row>
    <row r="119" spans="1:18">
      <c r="A119" s="40"/>
      <c r="B119" s="59"/>
      <c r="C119" s="136" t="s">
        <v>313</v>
      </c>
      <c r="D119" s="40"/>
      <c r="E119" s="40"/>
      <c r="F119" s="40"/>
      <c r="G119" s="40"/>
      <c r="H119" s="31"/>
      <c r="I119" s="136" t="s">
        <v>313</v>
      </c>
      <c r="J119" s="136" t="s">
        <v>779</v>
      </c>
      <c r="K119" s="136">
        <v>0.04</v>
      </c>
      <c r="L119" s="136"/>
      <c r="M119" s="40"/>
      <c r="N119" s="40"/>
      <c r="O119" s="40"/>
      <c r="P119" s="40"/>
      <c r="Q119" s="40"/>
      <c r="R119" s="32"/>
    </row>
    <row r="120" spans="1:18">
      <c r="A120" s="40"/>
      <c r="B120" s="59"/>
      <c r="C120" s="136" t="s">
        <v>44</v>
      </c>
      <c r="D120" s="40"/>
      <c r="E120" s="40"/>
      <c r="F120" s="40"/>
      <c r="G120" s="40"/>
      <c r="H120" s="31"/>
      <c r="I120" s="136"/>
      <c r="J120" s="136"/>
      <c r="K120" s="136"/>
      <c r="L120" s="136"/>
      <c r="M120" s="40"/>
      <c r="N120" s="40"/>
      <c r="O120" s="40"/>
      <c r="P120" s="40"/>
      <c r="Q120" s="40"/>
      <c r="R120" s="32"/>
    </row>
    <row r="121" spans="1:18">
      <c r="A121" s="40"/>
      <c r="B121" s="59"/>
      <c r="C121" s="136" t="s">
        <v>780</v>
      </c>
      <c r="D121" s="40"/>
      <c r="E121" s="40"/>
      <c r="F121" s="40"/>
      <c r="G121" s="40"/>
      <c r="H121" s="31"/>
      <c r="I121" s="136"/>
      <c r="J121" s="136"/>
      <c r="K121" s="136"/>
      <c r="L121" s="136"/>
      <c r="M121" s="40"/>
      <c r="N121" s="40"/>
      <c r="O121" s="40"/>
      <c r="P121" s="40"/>
      <c r="Q121" s="40"/>
      <c r="R121" s="32"/>
    </row>
    <row r="122" spans="1:18">
      <c r="A122" s="40"/>
      <c r="B122" s="59"/>
      <c r="C122" s="136" t="s">
        <v>781</v>
      </c>
      <c r="D122" s="40"/>
      <c r="E122" s="40"/>
      <c r="F122" s="40"/>
      <c r="G122" s="40"/>
      <c r="H122" s="31"/>
      <c r="I122" s="136" t="s">
        <v>781</v>
      </c>
      <c r="J122" s="136" t="s">
        <v>131</v>
      </c>
      <c r="K122" s="136"/>
      <c r="L122" s="136"/>
      <c r="M122" s="40"/>
      <c r="N122" s="40"/>
      <c r="O122" s="40"/>
      <c r="P122" s="40"/>
      <c r="Q122" s="40"/>
      <c r="R122" s="32"/>
    </row>
    <row r="123" spans="1:18">
      <c r="A123" s="40"/>
      <c r="B123" s="59"/>
      <c r="C123" s="136" t="s">
        <v>782</v>
      </c>
      <c r="D123" s="40"/>
      <c r="E123" s="40"/>
      <c r="F123" s="40"/>
      <c r="G123" s="40"/>
      <c r="H123" s="31"/>
      <c r="I123" s="136"/>
      <c r="J123" s="136"/>
      <c r="K123" s="136"/>
      <c r="L123" s="136"/>
      <c r="M123" s="40"/>
      <c r="N123" s="40"/>
      <c r="O123" s="40"/>
      <c r="P123" s="40"/>
      <c r="Q123" s="40"/>
      <c r="R123" s="32"/>
    </row>
    <row r="124" spans="1:18">
      <c r="A124" s="40"/>
      <c r="B124" s="59"/>
      <c r="C124" s="136" t="s">
        <v>783</v>
      </c>
      <c r="D124" s="40"/>
      <c r="E124" s="40"/>
      <c r="F124" s="40"/>
      <c r="G124" s="40"/>
      <c r="H124" s="31"/>
      <c r="I124" s="136" t="s">
        <v>783</v>
      </c>
      <c r="J124" s="136" t="s">
        <v>784</v>
      </c>
      <c r="K124" s="136">
        <v>0.05</v>
      </c>
      <c r="L124" s="136"/>
      <c r="M124" s="40"/>
      <c r="N124" s="40"/>
      <c r="O124" s="40"/>
      <c r="P124" s="40"/>
      <c r="Q124" s="40"/>
      <c r="R124" s="32"/>
    </row>
    <row r="125" spans="1:18">
      <c r="A125" s="40"/>
      <c r="B125" s="59"/>
      <c r="C125" s="136" t="s">
        <v>785</v>
      </c>
      <c r="D125" s="40"/>
      <c r="E125" s="40"/>
      <c r="F125" s="40"/>
      <c r="G125" s="40"/>
      <c r="H125" s="31"/>
      <c r="I125" s="136"/>
      <c r="J125" s="136"/>
      <c r="K125" s="136"/>
      <c r="L125" s="136"/>
      <c r="M125" s="40"/>
      <c r="N125" s="40"/>
      <c r="O125" s="40"/>
      <c r="P125" s="40"/>
      <c r="Q125" s="40"/>
      <c r="R125" s="32"/>
    </row>
    <row r="126" spans="1:18">
      <c r="A126" s="40"/>
      <c r="B126" s="59"/>
      <c r="C126" s="136" t="s">
        <v>56</v>
      </c>
      <c r="D126" s="40"/>
      <c r="E126" s="40"/>
      <c r="F126" s="40"/>
      <c r="G126" s="40"/>
      <c r="H126" s="31"/>
      <c r="I126" s="136" t="s">
        <v>56</v>
      </c>
      <c r="J126" s="136" t="s">
        <v>203</v>
      </c>
      <c r="K126" s="136"/>
      <c r="L126" s="136"/>
      <c r="M126" s="40"/>
      <c r="N126" s="40"/>
      <c r="O126" s="40"/>
      <c r="P126" s="40"/>
      <c r="Q126" s="40"/>
      <c r="R126" s="32"/>
    </row>
    <row r="127" spans="1:18">
      <c r="A127" s="40"/>
      <c r="B127" s="59"/>
      <c r="C127" s="136" t="s">
        <v>786</v>
      </c>
      <c r="D127" s="40"/>
      <c r="E127" s="40"/>
      <c r="F127" s="40"/>
      <c r="G127" s="40"/>
      <c r="H127" s="31"/>
      <c r="I127" s="136"/>
      <c r="J127" s="136"/>
      <c r="K127" s="136"/>
      <c r="L127" s="136"/>
      <c r="M127" s="40"/>
      <c r="N127" s="40"/>
      <c r="O127" s="40"/>
      <c r="P127" s="40"/>
      <c r="Q127" s="40"/>
      <c r="R127" s="32"/>
    </row>
    <row r="128" spans="1:18">
      <c r="A128" s="40"/>
      <c r="B128" s="59"/>
      <c r="C128" s="136" t="s">
        <v>438</v>
      </c>
      <c r="D128" s="40"/>
      <c r="E128" s="40"/>
      <c r="F128" s="40"/>
      <c r="G128" s="40"/>
      <c r="H128" s="31"/>
      <c r="I128" s="136"/>
      <c r="J128" s="136"/>
      <c r="K128" s="136"/>
      <c r="L128" s="136"/>
      <c r="M128" s="40"/>
      <c r="N128" s="40"/>
      <c r="O128" s="40"/>
      <c r="P128" s="40"/>
      <c r="Q128" s="40"/>
      <c r="R128" s="32"/>
    </row>
    <row r="129" spans="1:18">
      <c r="A129" s="40"/>
      <c r="B129" s="59"/>
      <c r="C129" s="136" t="s">
        <v>787</v>
      </c>
      <c r="D129" s="40"/>
      <c r="E129" s="40"/>
      <c r="F129" s="40"/>
      <c r="G129" s="40"/>
      <c r="H129" s="31"/>
      <c r="I129" s="136"/>
      <c r="J129" s="136"/>
      <c r="K129" s="136"/>
      <c r="L129" s="136"/>
      <c r="M129" s="40"/>
      <c r="N129" s="40"/>
      <c r="O129" s="40"/>
      <c r="P129" s="40"/>
      <c r="Q129" s="40"/>
      <c r="R129" s="32"/>
    </row>
    <row r="130" spans="1:18">
      <c r="A130" s="40"/>
      <c r="B130" s="59"/>
      <c r="C130" s="32" t="s">
        <v>788</v>
      </c>
      <c r="D130" s="40"/>
      <c r="E130" s="40"/>
      <c r="F130" s="40"/>
      <c r="G130" s="40"/>
      <c r="H130" s="31"/>
      <c r="I130" s="32"/>
      <c r="J130" s="32"/>
      <c r="K130" s="32"/>
      <c r="L130" s="135"/>
      <c r="M130" s="40"/>
      <c r="N130" s="40"/>
      <c r="O130" s="40"/>
      <c r="P130" s="40"/>
      <c r="Q130" s="40"/>
      <c r="R130" s="32"/>
    </row>
    <row r="131" spans="1:18">
      <c r="A131" s="40"/>
      <c r="B131" s="59"/>
      <c r="C131" s="136" t="s">
        <v>677</v>
      </c>
      <c r="D131" s="40"/>
      <c r="E131" s="40"/>
      <c r="F131" s="40"/>
      <c r="G131" s="40"/>
      <c r="H131" s="31"/>
      <c r="I131" s="136"/>
      <c r="J131" s="147"/>
      <c r="K131" s="136"/>
      <c r="L131" s="136"/>
      <c r="M131" s="40"/>
      <c r="N131" s="40"/>
      <c r="O131" s="40"/>
      <c r="P131" s="40"/>
      <c r="Q131" s="40"/>
      <c r="R131" s="32"/>
    </row>
    <row r="132" spans="1:18">
      <c r="A132" s="40"/>
      <c r="B132" s="59"/>
      <c r="C132" s="136" t="s">
        <v>789</v>
      </c>
      <c r="D132" s="40"/>
      <c r="E132" s="40"/>
      <c r="F132" s="40"/>
      <c r="G132" s="40"/>
      <c r="H132" s="31"/>
      <c r="I132" s="136"/>
      <c r="J132" s="136"/>
      <c r="K132" s="136"/>
      <c r="L132" s="136"/>
      <c r="M132" s="40"/>
      <c r="N132" s="40"/>
      <c r="O132" s="40"/>
      <c r="P132" s="40"/>
      <c r="Q132" s="40"/>
      <c r="R132" s="32"/>
    </row>
    <row r="133" spans="1:18">
      <c r="A133" s="40"/>
      <c r="B133" s="59"/>
      <c r="C133" s="136" t="s">
        <v>790</v>
      </c>
      <c r="D133" s="40"/>
      <c r="E133" s="40"/>
      <c r="F133" s="40"/>
      <c r="G133" s="40"/>
      <c r="H133" s="31"/>
      <c r="I133" s="136"/>
      <c r="J133" s="136"/>
      <c r="K133" s="136"/>
      <c r="L133" s="136"/>
      <c r="M133" s="40"/>
      <c r="N133" s="40"/>
      <c r="O133" s="40"/>
      <c r="P133" s="40"/>
      <c r="Q133" s="40"/>
      <c r="R133" s="32"/>
    </row>
    <row r="134" spans="1:18">
      <c r="A134" s="40"/>
      <c r="B134" s="59"/>
      <c r="C134" s="136" t="s">
        <v>791</v>
      </c>
      <c r="D134" s="40"/>
      <c r="E134" s="40"/>
      <c r="F134" s="40"/>
      <c r="G134" s="40"/>
      <c r="H134" s="31"/>
      <c r="I134" s="136"/>
      <c r="J134" s="136"/>
      <c r="K134" s="136"/>
      <c r="L134" s="136"/>
      <c r="M134" s="40"/>
      <c r="N134" s="40"/>
      <c r="O134" s="40"/>
      <c r="P134" s="40"/>
      <c r="Q134" s="40"/>
      <c r="R134" s="32"/>
    </row>
    <row r="135" spans="1:18">
      <c r="A135" s="40"/>
      <c r="B135" s="59"/>
      <c r="C135" s="136" t="s">
        <v>583</v>
      </c>
      <c r="D135" s="40"/>
      <c r="E135" s="40"/>
      <c r="F135" s="40"/>
      <c r="G135" s="40"/>
      <c r="H135" s="31"/>
      <c r="I135" s="136"/>
      <c r="J135" s="136"/>
      <c r="K135" s="136"/>
      <c r="L135" s="136"/>
      <c r="M135" s="40"/>
      <c r="N135" s="40"/>
      <c r="O135" s="40"/>
      <c r="P135" s="40"/>
      <c r="Q135" s="40"/>
      <c r="R135" s="32"/>
    </row>
    <row r="136" spans="1:18">
      <c r="A136" s="40"/>
      <c r="B136" s="59"/>
      <c r="C136" s="136" t="s">
        <v>792</v>
      </c>
      <c r="D136" s="40"/>
      <c r="E136" s="40"/>
      <c r="F136" s="40"/>
      <c r="G136" s="40"/>
      <c r="H136" s="31"/>
      <c r="I136" s="136" t="s">
        <v>792</v>
      </c>
      <c r="J136" s="136" t="s">
        <v>236</v>
      </c>
      <c r="K136" s="136">
        <v>0.03</v>
      </c>
      <c r="L136" s="136"/>
      <c r="M136" s="40"/>
      <c r="N136" s="40"/>
      <c r="O136" s="40"/>
      <c r="P136" s="40"/>
      <c r="Q136" s="40"/>
      <c r="R136" s="32"/>
    </row>
    <row r="137" spans="1:18">
      <c r="A137" s="40"/>
      <c r="B137" s="59"/>
      <c r="C137" s="136" t="s">
        <v>511</v>
      </c>
      <c r="D137" s="40"/>
      <c r="E137" s="40"/>
      <c r="F137" s="40"/>
      <c r="G137" s="40"/>
      <c r="H137" s="31"/>
      <c r="I137" s="136"/>
      <c r="J137" s="147"/>
      <c r="K137" s="136"/>
      <c r="L137" s="136"/>
      <c r="M137" s="40"/>
      <c r="N137" s="40"/>
      <c r="O137" s="40"/>
      <c r="P137" s="40"/>
      <c r="Q137" s="40"/>
      <c r="R137" s="32"/>
    </row>
    <row r="138" spans="1:18">
      <c r="A138" s="40"/>
      <c r="B138" s="59"/>
      <c r="C138" s="136" t="s">
        <v>268</v>
      </c>
      <c r="D138" s="40"/>
      <c r="E138" s="40"/>
      <c r="F138" s="40"/>
      <c r="G138" s="40"/>
      <c r="H138" s="31"/>
      <c r="I138" s="136" t="s">
        <v>268</v>
      </c>
      <c r="J138" s="136" t="s">
        <v>201</v>
      </c>
      <c r="K138" s="136"/>
      <c r="L138" s="136"/>
      <c r="M138" s="40"/>
      <c r="N138" s="40"/>
      <c r="O138" s="40"/>
      <c r="P138" s="40"/>
      <c r="Q138" s="40"/>
      <c r="R138" s="32"/>
    </row>
    <row r="139" spans="1:18">
      <c r="A139" s="40"/>
      <c r="B139" s="59"/>
      <c r="C139" s="137" t="s">
        <v>793</v>
      </c>
      <c r="D139" s="40"/>
      <c r="E139" s="40"/>
      <c r="F139" s="40"/>
      <c r="G139" s="40"/>
      <c r="H139" s="31"/>
      <c r="I139" s="137" t="s">
        <v>793</v>
      </c>
      <c r="J139" s="41" t="s">
        <v>766</v>
      </c>
      <c r="K139" s="32">
        <v>0.02</v>
      </c>
      <c r="L139" s="136"/>
      <c r="M139" s="40"/>
      <c r="N139" s="40"/>
      <c r="O139" s="40"/>
      <c r="P139" s="40"/>
      <c r="Q139" s="40"/>
      <c r="R139" s="32"/>
    </row>
    <row r="140" spans="1:18">
      <c r="A140" s="40"/>
      <c r="B140" s="59"/>
      <c r="C140" s="136" t="s">
        <v>656</v>
      </c>
      <c r="D140" s="40"/>
      <c r="E140" s="40"/>
      <c r="F140" s="40"/>
      <c r="G140" s="40"/>
      <c r="H140" s="35"/>
      <c r="I140" s="136"/>
      <c r="J140" s="136"/>
      <c r="K140" s="136"/>
      <c r="L140" s="136"/>
      <c r="M140" s="40"/>
      <c r="N140" s="40"/>
      <c r="O140" s="40"/>
      <c r="P140" s="40"/>
      <c r="Q140" s="40"/>
      <c r="R140" s="32"/>
    </row>
  </sheetData>
  <mergeCells count="92">
    <mergeCell ref="A1:R1"/>
    <mergeCell ref="O2:R2"/>
    <mergeCell ref="E3:R3"/>
    <mergeCell ref="G4:L4"/>
    <mergeCell ref="M4:N4"/>
    <mergeCell ref="O4:P4"/>
    <mergeCell ref="Q4:R4"/>
    <mergeCell ref="A6:C6"/>
    <mergeCell ref="A3:A5"/>
    <mergeCell ref="A7:A10"/>
    <mergeCell ref="A11:A12"/>
    <mergeCell ref="A13:A29"/>
    <mergeCell ref="A30:A43"/>
    <mergeCell ref="A44:A72"/>
    <mergeCell ref="A73:A140"/>
    <mergeCell ref="B3:B5"/>
    <mergeCell ref="B7:B10"/>
    <mergeCell ref="B11:B12"/>
    <mergeCell ref="B13:B29"/>
    <mergeCell ref="B30:B43"/>
    <mergeCell ref="B44:B72"/>
    <mergeCell ref="B73:B140"/>
    <mergeCell ref="C3:C5"/>
    <mergeCell ref="D3:D5"/>
    <mergeCell ref="D7:D10"/>
    <mergeCell ref="D11:D12"/>
    <mergeCell ref="D13:D29"/>
    <mergeCell ref="D30:D43"/>
    <mergeCell ref="D44:D72"/>
    <mergeCell ref="D73:D140"/>
    <mergeCell ref="E4:E5"/>
    <mergeCell ref="E7:E10"/>
    <mergeCell ref="E11:E12"/>
    <mergeCell ref="E13:E29"/>
    <mergeCell ref="E30:E43"/>
    <mergeCell ref="E44:E72"/>
    <mergeCell ref="E73:E140"/>
    <mergeCell ref="F4:F5"/>
    <mergeCell ref="F7:F10"/>
    <mergeCell ref="F11:F12"/>
    <mergeCell ref="F13:F29"/>
    <mergeCell ref="F30:F43"/>
    <mergeCell ref="F44:F72"/>
    <mergeCell ref="F73:F140"/>
    <mergeCell ref="G7:G10"/>
    <mergeCell ref="G11:G12"/>
    <mergeCell ref="G13:G29"/>
    <mergeCell ref="G30:G43"/>
    <mergeCell ref="G44:G72"/>
    <mergeCell ref="G73:G140"/>
    <mergeCell ref="H7:H10"/>
    <mergeCell ref="H11:H12"/>
    <mergeCell ref="H13:H29"/>
    <mergeCell ref="H30:H43"/>
    <mergeCell ref="H44:H72"/>
    <mergeCell ref="H73:H140"/>
    <mergeCell ref="M7:M10"/>
    <mergeCell ref="M11:M12"/>
    <mergeCell ref="M13:M29"/>
    <mergeCell ref="M30:M43"/>
    <mergeCell ref="M44:M72"/>
    <mergeCell ref="M73:M140"/>
    <mergeCell ref="N7:N10"/>
    <mergeCell ref="N11:N12"/>
    <mergeCell ref="N13:N29"/>
    <mergeCell ref="N30:N43"/>
    <mergeCell ref="N44:N72"/>
    <mergeCell ref="N73:N140"/>
    <mergeCell ref="O7:O10"/>
    <mergeCell ref="O11:O12"/>
    <mergeCell ref="O13:O29"/>
    <mergeCell ref="O30:O43"/>
    <mergeCell ref="O44:O72"/>
    <mergeCell ref="O73:O140"/>
    <mergeCell ref="P7:P10"/>
    <mergeCell ref="P11:P12"/>
    <mergeCell ref="P13:P29"/>
    <mergeCell ref="P30:P43"/>
    <mergeCell ref="P44:P72"/>
    <mergeCell ref="P73:P140"/>
    <mergeCell ref="Q7:Q10"/>
    <mergeCell ref="Q11:Q12"/>
    <mergeCell ref="Q13:Q29"/>
    <mergeCell ref="Q30:Q43"/>
    <mergeCell ref="Q44:Q72"/>
    <mergeCell ref="Q73:Q140"/>
    <mergeCell ref="R7:R10"/>
    <mergeCell ref="R11:R12"/>
    <mergeCell ref="R13:R29"/>
    <mergeCell ref="R30:R43"/>
    <mergeCell ref="R44:R72"/>
    <mergeCell ref="R73:R14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4"/>
  <sheetViews>
    <sheetView workbookViewId="0">
      <selection activeCell="L7" sqref="L7"/>
    </sheetView>
  </sheetViews>
  <sheetFormatPr defaultColWidth="9" defaultRowHeight="14.25"/>
  <cols>
    <col min="2" max="2" width="11" customWidth="1"/>
    <col min="4" max="4" width="9.625" style="2" customWidth="1"/>
    <col min="5" max="5" width="9.375" style="2" customWidth="1"/>
    <col min="6" max="10" width="9.375"/>
    <col min="11" max="11" width="11.5" customWidth="1"/>
    <col min="12" max="12" width="9.625" customWidth="1"/>
    <col min="13" max="13" width="10.375" style="2"/>
    <col min="14" max="14" width="10.5" style="2" customWidth="1"/>
    <col min="15" max="15" width="9.375" style="2"/>
    <col min="17" max="17" width="9.25"/>
    <col min="19" max="19" width="10.25" customWidth="1"/>
    <col min="20" max="20" width="11" customWidth="1"/>
    <col min="21" max="22" width="9.375"/>
  </cols>
  <sheetData>
    <row r="1" ht="20.25" spans="1:16">
      <c r="A1" s="481" t="s">
        <v>794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</row>
    <row r="2" ht="18.75" spans="1:16">
      <c r="A2" s="158"/>
      <c r="B2" s="482"/>
      <c r="C2" s="482"/>
      <c r="D2" s="158"/>
      <c r="E2" s="158"/>
      <c r="F2" s="158"/>
      <c r="G2" s="482"/>
      <c r="H2" s="483"/>
      <c r="I2" s="519"/>
      <c r="J2" s="482"/>
      <c r="K2" s="520" t="s">
        <v>795</v>
      </c>
      <c r="L2" s="520"/>
      <c r="M2" s="520"/>
      <c r="N2" s="520"/>
      <c r="O2" s="520"/>
      <c r="P2" s="520"/>
    </row>
    <row r="3" spans="1:16">
      <c r="A3" s="484" t="s">
        <v>32</v>
      </c>
      <c r="B3" s="484" t="s">
        <v>33</v>
      </c>
      <c r="C3" s="485" t="s">
        <v>34</v>
      </c>
      <c r="D3" s="485" t="s">
        <v>3</v>
      </c>
      <c r="E3" s="486"/>
      <c r="F3" s="486" t="s">
        <v>35</v>
      </c>
      <c r="G3" s="486"/>
      <c r="H3" s="486"/>
      <c r="I3" s="486"/>
      <c r="J3" s="486"/>
      <c r="K3" s="486"/>
      <c r="L3" s="486"/>
      <c r="M3" s="486"/>
      <c r="N3" s="486"/>
      <c r="O3" s="486"/>
      <c r="P3" s="486"/>
    </row>
    <row r="4" spans="1:16">
      <c r="A4" s="487"/>
      <c r="B4" s="487"/>
      <c r="C4" s="488"/>
      <c r="D4" s="488"/>
      <c r="E4" s="485" t="s">
        <v>36</v>
      </c>
      <c r="F4" s="485" t="s">
        <v>37</v>
      </c>
      <c r="G4" s="489" t="s">
        <v>8</v>
      </c>
      <c r="H4" s="490"/>
      <c r="I4" s="490"/>
      <c r="J4" s="521"/>
      <c r="K4" s="522" t="s">
        <v>796</v>
      </c>
      <c r="L4" s="523"/>
      <c r="M4" s="489" t="s">
        <v>797</v>
      </c>
      <c r="N4" s="521"/>
      <c r="O4" s="489" t="s">
        <v>11</v>
      </c>
      <c r="P4" s="521"/>
    </row>
    <row r="5" spans="1:16">
      <c r="A5" s="491"/>
      <c r="B5" s="491"/>
      <c r="C5" s="488"/>
      <c r="D5" s="488"/>
      <c r="E5" s="492"/>
      <c r="F5" s="492"/>
      <c r="G5" s="491" t="s">
        <v>34</v>
      </c>
      <c r="H5" s="493" t="s">
        <v>4</v>
      </c>
      <c r="I5" s="227" t="s">
        <v>5</v>
      </c>
      <c r="J5" s="491" t="s">
        <v>38</v>
      </c>
      <c r="K5" s="493" t="s">
        <v>798</v>
      </c>
      <c r="L5" s="226" t="s">
        <v>5</v>
      </c>
      <c r="M5" s="493" t="s">
        <v>4</v>
      </c>
      <c r="N5" s="226" t="s">
        <v>5</v>
      </c>
      <c r="O5" s="491" t="s">
        <v>4</v>
      </c>
      <c r="P5" s="226" t="s">
        <v>5</v>
      </c>
    </row>
    <row r="6" spans="1:16">
      <c r="A6" s="494"/>
      <c r="B6" s="460"/>
      <c r="C6" s="164" t="s">
        <v>3</v>
      </c>
      <c r="D6" s="168">
        <v>4351.862</v>
      </c>
      <c r="E6" s="168">
        <v>4351.862</v>
      </c>
      <c r="F6" s="168"/>
      <c r="G6" s="168"/>
      <c r="H6" s="168">
        <v>237.141</v>
      </c>
      <c r="I6" s="168"/>
      <c r="J6" s="168"/>
      <c r="K6" s="168">
        <v>438.83</v>
      </c>
      <c r="L6" s="49"/>
      <c r="M6" s="49">
        <v>2626.891</v>
      </c>
      <c r="N6" s="49"/>
      <c r="O6" s="205">
        <v>1049</v>
      </c>
      <c r="P6" s="524"/>
    </row>
    <row r="7" spans="1:16">
      <c r="A7" s="495">
        <v>1</v>
      </c>
      <c r="B7" s="496" t="s">
        <v>39</v>
      </c>
      <c r="C7" s="496"/>
      <c r="D7" s="486"/>
      <c r="E7" s="486"/>
      <c r="F7" s="486"/>
      <c r="G7" s="486"/>
      <c r="H7" s="497"/>
      <c r="I7" s="136"/>
      <c r="J7" s="486"/>
      <c r="K7" s="497">
        <v>308.55</v>
      </c>
      <c r="L7" s="148"/>
      <c r="M7" s="500">
        <v>2501.291</v>
      </c>
      <c r="N7" s="148"/>
      <c r="O7" s="525">
        <v>954.2</v>
      </c>
      <c r="P7" s="148"/>
    </row>
    <row r="8" spans="1:16">
      <c r="A8" s="495">
        <v>2</v>
      </c>
      <c r="B8" s="498" t="s">
        <v>702</v>
      </c>
      <c r="C8" s="499"/>
      <c r="D8" s="499"/>
      <c r="E8" s="499"/>
      <c r="F8" s="499"/>
      <c r="G8" s="499"/>
      <c r="H8" s="500"/>
      <c r="I8" s="136"/>
      <c r="J8" s="499"/>
      <c r="K8" s="500">
        <v>96.88</v>
      </c>
      <c r="L8" s="148"/>
      <c r="M8" s="500">
        <v>62</v>
      </c>
      <c r="N8" s="148"/>
      <c r="O8" s="525">
        <v>50</v>
      </c>
      <c r="P8" s="148"/>
    </row>
    <row r="9" spans="1:16">
      <c r="A9" s="501">
        <v>3</v>
      </c>
      <c r="B9" s="502" t="s">
        <v>704</v>
      </c>
      <c r="C9" s="136"/>
      <c r="D9" s="233"/>
      <c r="E9" s="233"/>
      <c r="F9" s="233"/>
      <c r="G9" s="499" t="s">
        <v>54</v>
      </c>
      <c r="H9" s="500">
        <v>56.36</v>
      </c>
      <c r="I9" s="136"/>
      <c r="J9" s="526" t="s">
        <v>799</v>
      </c>
      <c r="K9" s="527">
        <v>29.4</v>
      </c>
      <c r="L9" s="232"/>
      <c r="M9" s="528">
        <v>63.6</v>
      </c>
      <c r="N9" s="148"/>
      <c r="O9" s="529">
        <v>44.8</v>
      </c>
      <c r="P9" s="148"/>
    </row>
    <row r="10" spans="1:16">
      <c r="A10" s="503"/>
      <c r="B10" s="504"/>
      <c r="C10" s="136"/>
      <c r="D10" s="233"/>
      <c r="E10" s="233"/>
      <c r="F10" s="233"/>
      <c r="G10" s="135" t="s">
        <v>47</v>
      </c>
      <c r="H10" s="505">
        <v>43.6</v>
      </c>
      <c r="I10" s="136"/>
      <c r="J10" s="530" t="s">
        <v>288</v>
      </c>
      <c r="K10" s="527"/>
      <c r="L10" s="234"/>
      <c r="M10" s="531"/>
      <c r="N10" s="148"/>
      <c r="O10" s="234"/>
      <c r="P10" s="148"/>
    </row>
    <row r="11" spans="1:16">
      <c r="A11" s="503"/>
      <c r="B11" s="504"/>
      <c r="C11" s="136"/>
      <c r="D11" s="233"/>
      <c r="E11" s="233"/>
      <c r="F11" s="233"/>
      <c r="G11" s="135" t="s">
        <v>63</v>
      </c>
      <c r="H11" s="505">
        <v>12.3</v>
      </c>
      <c r="I11" s="136"/>
      <c r="J11" s="530" t="s">
        <v>800</v>
      </c>
      <c r="K11" s="527"/>
      <c r="L11" s="234"/>
      <c r="M11" s="531"/>
      <c r="N11" s="148"/>
      <c r="O11" s="234"/>
      <c r="P11" s="148"/>
    </row>
    <row r="12" spans="1:16">
      <c r="A12" s="503"/>
      <c r="B12" s="504"/>
      <c r="C12" s="136"/>
      <c r="D12" s="233"/>
      <c r="E12" s="233"/>
      <c r="F12" s="233"/>
      <c r="G12" s="135" t="s">
        <v>100</v>
      </c>
      <c r="H12" s="505">
        <v>10.861</v>
      </c>
      <c r="I12" s="136"/>
      <c r="J12" s="530" t="s">
        <v>75</v>
      </c>
      <c r="K12" s="527"/>
      <c r="L12" s="234"/>
      <c r="M12" s="531"/>
      <c r="N12" s="148"/>
      <c r="O12" s="234"/>
      <c r="P12" s="148"/>
    </row>
    <row r="13" spans="1:16">
      <c r="A13" s="506"/>
      <c r="B13" s="507"/>
      <c r="C13" s="459"/>
      <c r="D13" s="233"/>
      <c r="E13" s="233"/>
      <c r="F13" s="233"/>
      <c r="G13" s="508" t="s">
        <v>168</v>
      </c>
      <c r="H13" s="509">
        <v>12</v>
      </c>
      <c r="I13" s="459"/>
      <c r="J13" s="532" t="s">
        <v>801</v>
      </c>
      <c r="K13" s="527"/>
      <c r="L13" s="533"/>
      <c r="M13" s="527"/>
      <c r="N13" s="257"/>
      <c r="O13" s="533"/>
      <c r="P13" s="257"/>
    </row>
    <row r="14" spans="1:16">
      <c r="A14" s="510">
        <v>4</v>
      </c>
      <c r="B14" s="139" t="s">
        <v>167</v>
      </c>
      <c r="C14" s="510"/>
      <c r="D14" s="511"/>
      <c r="E14" s="511"/>
      <c r="F14" s="511"/>
      <c r="G14" s="510" t="s">
        <v>169</v>
      </c>
      <c r="H14" s="505">
        <v>6.28</v>
      </c>
      <c r="I14" s="136"/>
      <c r="J14" s="510" t="s">
        <v>802</v>
      </c>
      <c r="K14" s="534">
        <v>4</v>
      </c>
      <c r="L14" s="148"/>
      <c r="M14" s="517"/>
      <c r="N14" s="148"/>
      <c r="O14" s="148"/>
      <c r="P14" s="148"/>
    </row>
    <row r="15" spans="1:16">
      <c r="A15" s="510"/>
      <c r="B15" s="139"/>
      <c r="C15" s="510"/>
      <c r="D15" s="503"/>
      <c r="E15" s="503"/>
      <c r="F15" s="503"/>
      <c r="G15" s="510" t="s">
        <v>89</v>
      </c>
      <c r="H15" s="505">
        <v>11.8</v>
      </c>
      <c r="I15" s="136"/>
      <c r="J15" s="510" t="s">
        <v>803</v>
      </c>
      <c r="K15" s="534"/>
      <c r="L15" s="148"/>
      <c r="M15" s="517"/>
      <c r="N15" s="148"/>
      <c r="O15" s="148"/>
      <c r="P15" s="148"/>
    </row>
    <row r="16" spans="1:16">
      <c r="A16" s="499"/>
      <c r="B16" s="512"/>
      <c r="C16" s="510"/>
      <c r="D16" s="503"/>
      <c r="E16" s="503"/>
      <c r="F16" s="503"/>
      <c r="G16" s="510" t="s">
        <v>52</v>
      </c>
      <c r="H16" s="505">
        <v>8</v>
      </c>
      <c r="I16" s="136"/>
      <c r="J16" s="510" t="s">
        <v>804</v>
      </c>
      <c r="K16" s="535"/>
      <c r="L16" s="148"/>
      <c r="M16" s="500"/>
      <c r="N16" s="148"/>
      <c r="O16" s="499"/>
      <c r="P16" s="148"/>
    </row>
    <row r="17" spans="1:16">
      <c r="A17" s="499"/>
      <c r="B17" s="512"/>
      <c r="C17" s="486"/>
      <c r="D17" s="513"/>
      <c r="E17" s="513"/>
      <c r="F17" s="513"/>
      <c r="G17" s="486" t="s">
        <v>99</v>
      </c>
      <c r="H17" s="497">
        <v>7.58</v>
      </c>
      <c r="I17" s="136"/>
      <c r="J17" s="536" t="s">
        <v>570</v>
      </c>
      <c r="K17" s="535"/>
      <c r="L17" s="148"/>
      <c r="M17" s="500"/>
      <c r="N17" s="148"/>
      <c r="O17" s="499"/>
      <c r="P17" s="148"/>
    </row>
    <row r="18" spans="1:16">
      <c r="A18" s="499">
        <v>5</v>
      </c>
      <c r="B18" s="499" t="s">
        <v>805</v>
      </c>
      <c r="C18" s="499"/>
      <c r="D18" s="514"/>
      <c r="E18" s="514"/>
      <c r="F18" s="514"/>
      <c r="G18" s="499" t="s">
        <v>65</v>
      </c>
      <c r="H18" s="500">
        <v>3</v>
      </c>
      <c r="I18" s="136"/>
      <c r="J18" s="530" t="s">
        <v>203</v>
      </c>
      <c r="K18" s="500"/>
      <c r="L18" s="148"/>
      <c r="M18" s="500"/>
      <c r="N18" s="148"/>
      <c r="O18" s="525"/>
      <c r="P18" s="148"/>
    </row>
    <row r="19" spans="1:16">
      <c r="A19" s="499"/>
      <c r="B19" s="499"/>
      <c r="C19" s="499"/>
      <c r="D19" s="515"/>
      <c r="E19" s="515"/>
      <c r="F19" s="515"/>
      <c r="G19" s="499" t="s">
        <v>50</v>
      </c>
      <c r="H19" s="500">
        <v>13.15</v>
      </c>
      <c r="I19" s="136"/>
      <c r="J19" s="530" t="s">
        <v>304</v>
      </c>
      <c r="K19" s="500"/>
      <c r="L19" s="148"/>
      <c r="M19" s="500"/>
      <c r="N19" s="148"/>
      <c r="O19" s="525"/>
      <c r="P19" s="148"/>
    </row>
    <row r="20" spans="1:16">
      <c r="A20" s="499"/>
      <c r="B20" s="516"/>
      <c r="C20" s="136"/>
      <c r="D20" s="515"/>
      <c r="E20" s="515"/>
      <c r="F20" s="515"/>
      <c r="G20" s="136" t="s">
        <v>267</v>
      </c>
      <c r="H20" s="517">
        <v>10</v>
      </c>
      <c r="I20" s="136"/>
      <c r="J20" s="147" t="s">
        <v>131</v>
      </c>
      <c r="K20" s="517"/>
      <c r="L20" s="148"/>
      <c r="M20" s="517"/>
      <c r="N20" s="148"/>
      <c r="O20" s="136"/>
      <c r="P20" s="148"/>
    </row>
    <row r="21" spans="1:16">
      <c r="A21" s="499"/>
      <c r="B21" s="516"/>
      <c r="C21" s="136"/>
      <c r="D21" s="515"/>
      <c r="E21" s="515"/>
      <c r="F21" s="515"/>
      <c r="G21" s="136" t="s">
        <v>256</v>
      </c>
      <c r="H21" s="517">
        <v>0.5</v>
      </c>
      <c r="I21" s="136"/>
      <c r="J21" s="147" t="s">
        <v>131</v>
      </c>
      <c r="K21" s="517"/>
      <c r="L21" s="148"/>
      <c r="M21" s="517"/>
      <c r="N21" s="148"/>
      <c r="O21" s="136"/>
      <c r="P21" s="148"/>
    </row>
    <row r="22" spans="1:16">
      <c r="A22" s="499"/>
      <c r="B22" s="516"/>
      <c r="C22" s="136"/>
      <c r="D22" s="515"/>
      <c r="E22" s="515"/>
      <c r="F22" s="515"/>
      <c r="G22" s="136" t="s">
        <v>309</v>
      </c>
      <c r="H22" s="517">
        <v>16</v>
      </c>
      <c r="I22" s="136"/>
      <c r="J22" s="147" t="s">
        <v>131</v>
      </c>
      <c r="K22" s="517"/>
      <c r="L22" s="148"/>
      <c r="M22" s="517"/>
      <c r="N22" s="148"/>
      <c r="O22" s="136"/>
      <c r="P22" s="148"/>
    </row>
    <row r="23" spans="1:16">
      <c r="A23" s="499"/>
      <c r="B23" s="516"/>
      <c r="C23" s="136"/>
      <c r="D23" s="515"/>
      <c r="E23" s="515"/>
      <c r="F23" s="515"/>
      <c r="G23" s="136" t="s">
        <v>314</v>
      </c>
      <c r="H23" s="517">
        <v>1.5</v>
      </c>
      <c r="I23" s="136"/>
      <c r="J23" s="147" t="s">
        <v>241</v>
      </c>
      <c r="K23" s="517"/>
      <c r="L23" s="148"/>
      <c r="M23" s="517"/>
      <c r="N23" s="148"/>
      <c r="O23" s="136"/>
      <c r="P23" s="148"/>
    </row>
    <row r="24" spans="1:16">
      <c r="A24" s="499"/>
      <c r="B24" s="516"/>
      <c r="C24" s="136"/>
      <c r="D24" s="515"/>
      <c r="E24" s="515"/>
      <c r="F24" s="515"/>
      <c r="G24" s="136" t="s">
        <v>317</v>
      </c>
      <c r="H24" s="517">
        <v>2.5</v>
      </c>
      <c r="I24" s="136"/>
      <c r="J24" s="147" t="s">
        <v>806</v>
      </c>
      <c r="K24" s="517"/>
      <c r="L24" s="148"/>
      <c r="M24" s="517"/>
      <c r="N24" s="148"/>
      <c r="O24" s="136"/>
      <c r="P24" s="148"/>
    </row>
    <row r="25" spans="1:16">
      <c r="A25" s="499"/>
      <c r="B25" s="512"/>
      <c r="C25" s="136"/>
      <c r="D25" s="515"/>
      <c r="E25" s="515"/>
      <c r="F25" s="515"/>
      <c r="G25" s="136" t="s">
        <v>79</v>
      </c>
      <c r="H25" s="517">
        <v>1.1</v>
      </c>
      <c r="I25" s="136"/>
      <c r="J25" s="147" t="s">
        <v>254</v>
      </c>
      <c r="K25" s="500"/>
      <c r="L25" s="148"/>
      <c r="M25" s="500"/>
      <c r="N25" s="148"/>
      <c r="O25" s="499"/>
      <c r="P25" s="148"/>
    </row>
    <row r="26" spans="1:16">
      <c r="A26" s="503"/>
      <c r="B26" s="504"/>
      <c r="C26" s="510"/>
      <c r="D26" s="515"/>
      <c r="E26" s="515"/>
      <c r="F26" s="515"/>
      <c r="G26" s="510" t="s">
        <v>301</v>
      </c>
      <c r="H26" s="505">
        <v>2</v>
      </c>
      <c r="I26" s="136"/>
      <c r="J26" s="537" t="s">
        <v>807</v>
      </c>
      <c r="K26" s="538"/>
      <c r="L26" s="148"/>
      <c r="M26" s="538"/>
      <c r="N26" s="148"/>
      <c r="O26" s="539"/>
      <c r="P26" s="148"/>
    </row>
    <row r="27" spans="1:16">
      <c r="A27" s="503"/>
      <c r="B27" s="504"/>
      <c r="C27" s="510"/>
      <c r="D27" s="515"/>
      <c r="E27" s="515"/>
      <c r="F27" s="515"/>
      <c r="G27" s="510" t="s">
        <v>90</v>
      </c>
      <c r="H27" s="505">
        <v>2.84</v>
      </c>
      <c r="I27" s="136"/>
      <c r="J27" s="530" t="s">
        <v>412</v>
      </c>
      <c r="K27" s="538"/>
      <c r="L27" s="148"/>
      <c r="M27" s="538"/>
      <c r="N27" s="148"/>
      <c r="O27" s="539"/>
      <c r="P27" s="148"/>
    </row>
    <row r="28" spans="1:16">
      <c r="A28" s="503"/>
      <c r="B28" s="504"/>
      <c r="C28" s="510"/>
      <c r="D28" s="515"/>
      <c r="E28" s="515"/>
      <c r="F28" s="515"/>
      <c r="G28" s="510" t="s">
        <v>386</v>
      </c>
      <c r="H28" s="505">
        <v>1</v>
      </c>
      <c r="I28" s="136"/>
      <c r="J28" s="510" t="s">
        <v>808</v>
      </c>
      <c r="K28" s="538"/>
      <c r="L28" s="148"/>
      <c r="M28" s="538"/>
      <c r="N28" s="148"/>
      <c r="O28" s="539"/>
      <c r="P28" s="148"/>
    </row>
    <row r="29" spans="1:16">
      <c r="A29" s="503"/>
      <c r="B29" s="504"/>
      <c r="C29" s="510"/>
      <c r="D29" s="515"/>
      <c r="E29" s="515"/>
      <c r="F29" s="515"/>
      <c r="G29" s="510" t="s">
        <v>81</v>
      </c>
      <c r="H29" s="505">
        <v>3.7</v>
      </c>
      <c r="I29" s="136"/>
      <c r="J29" s="510" t="s">
        <v>800</v>
      </c>
      <c r="K29" s="538"/>
      <c r="L29" s="148"/>
      <c r="M29" s="538"/>
      <c r="N29" s="148"/>
      <c r="O29" s="539"/>
      <c r="P29" s="148"/>
    </row>
    <row r="30" spans="1:16">
      <c r="A30" s="503"/>
      <c r="B30" s="504"/>
      <c r="C30" s="510"/>
      <c r="D30" s="515"/>
      <c r="E30" s="515"/>
      <c r="F30" s="515"/>
      <c r="G30" s="510" t="s">
        <v>325</v>
      </c>
      <c r="H30" s="505">
        <v>2</v>
      </c>
      <c r="I30" s="136"/>
      <c r="J30" s="510" t="s">
        <v>809</v>
      </c>
      <c r="K30" s="538"/>
      <c r="L30" s="148"/>
      <c r="M30" s="538"/>
      <c r="N30" s="148"/>
      <c r="O30" s="539"/>
      <c r="P30" s="148"/>
    </row>
    <row r="31" spans="1:16">
      <c r="A31" s="503"/>
      <c r="B31" s="504"/>
      <c r="C31" s="510"/>
      <c r="D31" s="515"/>
      <c r="E31" s="515"/>
      <c r="F31" s="515"/>
      <c r="G31" s="510" t="s">
        <v>98</v>
      </c>
      <c r="H31" s="505">
        <v>1</v>
      </c>
      <c r="I31" s="136"/>
      <c r="J31" s="510" t="s">
        <v>800</v>
      </c>
      <c r="K31" s="538"/>
      <c r="L31" s="148"/>
      <c r="M31" s="538"/>
      <c r="N31" s="148"/>
      <c r="O31" s="539"/>
      <c r="P31" s="148"/>
    </row>
    <row r="32" spans="1:16">
      <c r="A32" s="499">
        <v>6</v>
      </c>
      <c r="B32" s="499" t="s">
        <v>266</v>
      </c>
      <c r="C32" s="499"/>
      <c r="D32" s="514"/>
      <c r="E32" s="514"/>
      <c r="F32" s="514"/>
      <c r="G32" s="499" t="s">
        <v>51</v>
      </c>
      <c r="H32" s="500">
        <v>0.8</v>
      </c>
      <c r="I32" s="136"/>
      <c r="J32" s="530" t="s">
        <v>82</v>
      </c>
      <c r="K32" s="500"/>
      <c r="L32" s="148"/>
      <c r="M32" s="500"/>
      <c r="N32" s="148"/>
      <c r="O32" s="525"/>
      <c r="P32" s="148"/>
    </row>
    <row r="33" spans="1:16">
      <c r="A33" s="499"/>
      <c r="B33" s="499"/>
      <c r="C33" s="499"/>
      <c r="D33" s="515"/>
      <c r="E33" s="515"/>
      <c r="F33" s="515"/>
      <c r="G33" s="499" t="s">
        <v>150</v>
      </c>
      <c r="H33" s="500">
        <v>0.75</v>
      </c>
      <c r="I33" s="136"/>
      <c r="J33" s="530" t="s">
        <v>85</v>
      </c>
      <c r="K33" s="500"/>
      <c r="L33" s="148"/>
      <c r="M33" s="500"/>
      <c r="N33" s="148"/>
      <c r="O33" s="525"/>
      <c r="P33" s="148"/>
    </row>
    <row r="34" spans="1:16">
      <c r="A34" s="499"/>
      <c r="B34" s="499"/>
      <c r="C34" s="499"/>
      <c r="D34" s="515"/>
      <c r="E34" s="515"/>
      <c r="F34" s="515"/>
      <c r="G34" s="499" t="s">
        <v>810</v>
      </c>
      <c r="H34" s="500">
        <v>0.76</v>
      </c>
      <c r="I34" s="136"/>
      <c r="J34" s="530" t="s">
        <v>335</v>
      </c>
      <c r="K34" s="500"/>
      <c r="L34" s="148"/>
      <c r="M34" s="500"/>
      <c r="N34" s="148"/>
      <c r="O34" s="525"/>
      <c r="P34" s="148"/>
    </row>
    <row r="35" spans="1:16">
      <c r="A35" s="499"/>
      <c r="B35" s="499"/>
      <c r="C35" s="499"/>
      <c r="D35" s="515"/>
      <c r="E35" s="515"/>
      <c r="F35" s="515"/>
      <c r="G35" s="499" t="s">
        <v>205</v>
      </c>
      <c r="H35" s="500">
        <v>1</v>
      </c>
      <c r="I35" s="136"/>
      <c r="J35" s="530" t="s">
        <v>236</v>
      </c>
      <c r="K35" s="500"/>
      <c r="L35" s="148"/>
      <c r="M35" s="500"/>
      <c r="N35" s="148"/>
      <c r="O35" s="525"/>
      <c r="P35" s="148"/>
    </row>
    <row r="36" spans="1:16">
      <c r="A36" s="499"/>
      <c r="B36" s="499"/>
      <c r="C36" s="499"/>
      <c r="D36" s="515"/>
      <c r="E36" s="515"/>
      <c r="F36" s="515"/>
      <c r="G36" s="499" t="s">
        <v>468</v>
      </c>
      <c r="H36" s="500">
        <v>0.35</v>
      </c>
      <c r="I36" s="136"/>
      <c r="J36" s="536" t="s">
        <v>335</v>
      </c>
      <c r="K36" s="500"/>
      <c r="L36" s="148"/>
      <c r="M36" s="500"/>
      <c r="N36" s="148"/>
      <c r="O36" s="525"/>
      <c r="P36" s="148"/>
    </row>
    <row r="37" spans="1:16">
      <c r="A37" s="499"/>
      <c r="B37" s="499"/>
      <c r="C37" s="499"/>
      <c r="D37" s="515"/>
      <c r="E37" s="515"/>
      <c r="F37" s="515"/>
      <c r="G37" s="499" t="s">
        <v>209</v>
      </c>
      <c r="H37" s="500">
        <v>0.23</v>
      </c>
      <c r="I37" s="136"/>
      <c r="J37" s="536" t="s">
        <v>312</v>
      </c>
      <c r="K37" s="500"/>
      <c r="L37" s="148"/>
      <c r="M37" s="500"/>
      <c r="N37" s="148"/>
      <c r="O37" s="525"/>
      <c r="P37" s="148"/>
    </row>
    <row r="38" spans="1:16">
      <c r="A38" s="499"/>
      <c r="B38" s="499"/>
      <c r="C38" s="499"/>
      <c r="D38" s="515"/>
      <c r="E38" s="515"/>
      <c r="F38" s="515"/>
      <c r="G38" s="499" t="s">
        <v>811</v>
      </c>
      <c r="H38" s="500">
        <v>0.2</v>
      </c>
      <c r="I38" s="136"/>
      <c r="J38" s="536" t="s">
        <v>203</v>
      </c>
      <c r="K38" s="500"/>
      <c r="L38" s="148"/>
      <c r="M38" s="500"/>
      <c r="N38" s="148"/>
      <c r="O38" s="525"/>
      <c r="P38" s="148"/>
    </row>
    <row r="39" spans="1:16">
      <c r="A39" s="499"/>
      <c r="B39" s="499"/>
      <c r="C39" s="499"/>
      <c r="D39" s="515"/>
      <c r="E39" s="515"/>
      <c r="F39" s="515"/>
      <c r="G39" s="499" t="s">
        <v>391</v>
      </c>
      <c r="H39" s="500">
        <v>0.16</v>
      </c>
      <c r="I39" s="136"/>
      <c r="J39" s="536" t="s">
        <v>203</v>
      </c>
      <c r="K39" s="500"/>
      <c r="L39" s="148"/>
      <c r="M39" s="500"/>
      <c r="N39" s="148"/>
      <c r="O39" s="525"/>
      <c r="P39" s="148"/>
    </row>
    <row r="40" spans="1:16">
      <c r="A40" s="499"/>
      <c r="B40" s="499"/>
      <c r="C40" s="499"/>
      <c r="D40" s="515"/>
      <c r="E40" s="515"/>
      <c r="F40" s="515"/>
      <c r="G40" s="499" t="s">
        <v>207</v>
      </c>
      <c r="H40" s="500">
        <v>0.3</v>
      </c>
      <c r="I40" s="136"/>
      <c r="J40" s="536" t="s">
        <v>203</v>
      </c>
      <c r="K40" s="500"/>
      <c r="L40" s="148"/>
      <c r="M40" s="500"/>
      <c r="N40" s="148"/>
      <c r="O40" s="525"/>
      <c r="P40" s="148"/>
    </row>
    <row r="41" spans="1:16">
      <c r="A41" s="499"/>
      <c r="B41" s="499"/>
      <c r="C41" s="499"/>
      <c r="D41" s="515"/>
      <c r="E41" s="515"/>
      <c r="F41" s="515"/>
      <c r="G41" s="499" t="s">
        <v>142</v>
      </c>
      <c r="H41" s="500">
        <v>0.05</v>
      </c>
      <c r="I41" s="136"/>
      <c r="J41" s="536" t="s">
        <v>103</v>
      </c>
      <c r="K41" s="500"/>
      <c r="L41" s="148"/>
      <c r="M41" s="500"/>
      <c r="N41" s="148"/>
      <c r="O41" s="525"/>
      <c r="P41" s="148"/>
    </row>
    <row r="42" spans="1:16">
      <c r="A42" s="499"/>
      <c r="B42" s="499"/>
      <c r="C42" s="499"/>
      <c r="D42" s="515"/>
      <c r="E42" s="515"/>
      <c r="F42" s="515"/>
      <c r="G42" s="499" t="s">
        <v>435</v>
      </c>
      <c r="H42" s="500">
        <v>0.03</v>
      </c>
      <c r="I42" s="136"/>
      <c r="J42" s="536" t="s">
        <v>91</v>
      </c>
      <c r="K42" s="500"/>
      <c r="L42" s="148"/>
      <c r="M42" s="500"/>
      <c r="N42" s="148"/>
      <c r="O42" s="525"/>
      <c r="P42" s="148"/>
    </row>
    <row r="43" spans="1:16">
      <c r="A43" s="499"/>
      <c r="B43" s="499"/>
      <c r="C43" s="499"/>
      <c r="D43" s="515"/>
      <c r="E43" s="515"/>
      <c r="F43" s="515"/>
      <c r="G43" s="499" t="s">
        <v>101</v>
      </c>
      <c r="H43" s="500">
        <v>0.01</v>
      </c>
      <c r="I43" s="136"/>
      <c r="J43" s="536" t="s">
        <v>812</v>
      </c>
      <c r="K43" s="500"/>
      <c r="L43" s="148"/>
      <c r="M43" s="500"/>
      <c r="N43" s="148"/>
      <c r="O43" s="525"/>
      <c r="P43" s="148"/>
    </row>
    <row r="44" spans="1:16">
      <c r="A44" s="510"/>
      <c r="B44" s="139"/>
      <c r="C44" s="499"/>
      <c r="D44" s="515"/>
      <c r="E44" s="515"/>
      <c r="F44" s="515"/>
      <c r="G44" s="499" t="s">
        <v>438</v>
      </c>
      <c r="H44" s="500">
        <v>0.5</v>
      </c>
      <c r="I44" s="136"/>
      <c r="J44" s="499" t="s">
        <v>813</v>
      </c>
      <c r="K44" s="505"/>
      <c r="L44" s="148"/>
      <c r="M44" s="505"/>
      <c r="N44" s="148"/>
      <c r="O44" s="540"/>
      <c r="P44" s="148"/>
    </row>
    <row r="45" spans="1:16">
      <c r="A45" s="499"/>
      <c r="B45" s="512"/>
      <c r="C45" s="499"/>
      <c r="D45" s="515"/>
      <c r="E45" s="515"/>
      <c r="F45" s="515"/>
      <c r="G45" s="499" t="s">
        <v>475</v>
      </c>
      <c r="H45" s="500">
        <v>0.2</v>
      </c>
      <c r="I45" s="136"/>
      <c r="J45" s="499" t="s">
        <v>814</v>
      </c>
      <c r="K45" s="500"/>
      <c r="L45" s="148"/>
      <c r="M45" s="500"/>
      <c r="N45" s="148"/>
      <c r="O45" s="499"/>
      <c r="P45" s="148"/>
    </row>
    <row r="46" spans="1:16">
      <c r="A46" s="499"/>
      <c r="B46" s="512"/>
      <c r="C46" s="486"/>
      <c r="D46" s="515"/>
      <c r="E46" s="515"/>
      <c r="F46" s="515"/>
      <c r="G46" s="486" t="s">
        <v>815</v>
      </c>
      <c r="H46" s="497">
        <v>0.33</v>
      </c>
      <c r="I46" s="136"/>
      <c r="J46" s="536" t="s">
        <v>363</v>
      </c>
      <c r="K46" s="500"/>
      <c r="L46" s="148"/>
      <c r="M46" s="500"/>
      <c r="N46" s="148"/>
      <c r="O46" s="499"/>
      <c r="P46" s="148"/>
    </row>
    <row r="47" spans="1:16">
      <c r="A47" s="499"/>
      <c r="B47" s="512"/>
      <c r="C47" s="486"/>
      <c r="D47" s="515"/>
      <c r="E47" s="515"/>
      <c r="F47" s="515"/>
      <c r="G47" s="486" t="s">
        <v>240</v>
      </c>
      <c r="H47" s="500">
        <v>1</v>
      </c>
      <c r="I47" s="136"/>
      <c r="J47" s="541"/>
      <c r="K47" s="500"/>
      <c r="L47" s="148"/>
      <c r="M47" s="500"/>
      <c r="N47" s="148"/>
      <c r="O47" s="499"/>
      <c r="P47" s="148"/>
    </row>
    <row r="48" spans="1:16">
      <c r="A48" s="499"/>
      <c r="B48" s="512"/>
      <c r="C48" s="484"/>
      <c r="D48" s="515"/>
      <c r="E48" s="515"/>
      <c r="F48" s="515"/>
      <c r="G48" s="484" t="s">
        <v>816</v>
      </c>
      <c r="H48" s="497">
        <v>0.1</v>
      </c>
      <c r="I48" s="136"/>
      <c r="J48" s="541"/>
      <c r="K48" s="500"/>
      <c r="L48" s="148"/>
      <c r="M48" s="500"/>
      <c r="N48" s="148"/>
      <c r="O48" s="499"/>
      <c r="P48" s="148"/>
    </row>
    <row r="49" spans="1:16">
      <c r="A49" s="499"/>
      <c r="B49" s="512"/>
      <c r="C49" s="499"/>
      <c r="D49" s="515"/>
      <c r="E49" s="515"/>
      <c r="F49" s="515"/>
      <c r="G49" s="499" t="s">
        <v>249</v>
      </c>
      <c r="H49" s="500">
        <v>0.2</v>
      </c>
      <c r="I49" s="136"/>
      <c r="J49" s="499" t="s">
        <v>817</v>
      </c>
      <c r="K49" s="500"/>
      <c r="L49" s="148"/>
      <c r="M49" s="500"/>
      <c r="N49" s="148"/>
      <c r="O49" s="499"/>
      <c r="P49" s="148"/>
    </row>
    <row r="50" spans="1:16">
      <c r="A50" s="499"/>
      <c r="B50" s="512"/>
      <c r="C50" s="499"/>
      <c r="D50" s="515"/>
      <c r="E50" s="515"/>
      <c r="F50" s="515"/>
      <c r="G50" s="499" t="s">
        <v>818</v>
      </c>
      <c r="H50" s="500">
        <v>1.1</v>
      </c>
      <c r="I50" s="136"/>
      <c r="J50" s="499"/>
      <c r="K50" s="500"/>
      <c r="L50" s="148"/>
      <c r="M50" s="500"/>
      <c r="N50" s="148"/>
      <c r="O50" s="499"/>
      <c r="P50" s="148"/>
    </row>
    <row r="51" spans="1:16">
      <c r="A51" s="510"/>
      <c r="B51" s="139"/>
      <c r="C51" s="499"/>
      <c r="D51" s="518"/>
      <c r="E51" s="518"/>
      <c r="F51" s="518"/>
      <c r="G51" s="499"/>
      <c r="H51" s="500"/>
      <c r="I51" s="136"/>
      <c r="J51" s="499"/>
      <c r="K51" s="505"/>
      <c r="L51" s="148"/>
      <c r="M51" s="505"/>
      <c r="N51" s="148"/>
      <c r="O51" s="540"/>
      <c r="P51" s="148"/>
    </row>
    <row r="52" spans="4:15">
      <c r="D52"/>
      <c r="E52"/>
      <c r="M52"/>
      <c r="N52"/>
      <c r="O52"/>
    </row>
    <row r="53" spans="4:15">
      <c r="D53"/>
      <c r="E53"/>
      <c r="M53"/>
      <c r="N53"/>
      <c r="O53"/>
    </row>
    <row r="54" spans="4:15">
      <c r="D54"/>
      <c r="E54"/>
      <c r="M54"/>
      <c r="N54"/>
      <c r="O54"/>
    </row>
    <row r="55" spans="4:15">
      <c r="D55"/>
      <c r="E55"/>
      <c r="M55"/>
      <c r="N55"/>
      <c r="O55"/>
    </row>
    <row r="56" spans="4:15">
      <c r="D56"/>
      <c r="E56"/>
      <c r="M56"/>
      <c r="N56"/>
      <c r="O56"/>
    </row>
    <row r="57" spans="4:15">
      <c r="D57"/>
      <c r="E57"/>
      <c r="M57"/>
      <c r="N57"/>
      <c r="O57"/>
    </row>
    <row r="58" spans="4:15">
      <c r="D58"/>
      <c r="E58"/>
      <c r="M58"/>
      <c r="N58"/>
      <c r="O58"/>
    </row>
    <row r="59" spans="4:15">
      <c r="D59"/>
      <c r="E59"/>
      <c r="M59"/>
      <c r="N59"/>
      <c r="O59"/>
    </row>
    <row r="60" spans="4:15">
      <c r="D60"/>
      <c r="E60"/>
      <c r="M60"/>
      <c r="N60"/>
      <c r="O60"/>
    </row>
    <row r="61" spans="4:15">
      <c r="D61"/>
      <c r="E61"/>
      <c r="M61"/>
      <c r="N61"/>
      <c r="O61"/>
    </row>
    <row r="62" spans="4:15">
      <c r="D62"/>
      <c r="E62"/>
      <c r="M62"/>
      <c r="N62"/>
      <c r="O62"/>
    </row>
    <row r="63" spans="4:15">
      <c r="D63"/>
      <c r="E63"/>
      <c r="M63"/>
      <c r="N63"/>
      <c r="O63"/>
    </row>
    <row r="64" spans="4:15">
      <c r="D64"/>
      <c r="E64"/>
      <c r="M64"/>
      <c r="N64"/>
      <c r="O64"/>
    </row>
    <row r="65" spans="4:15">
      <c r="D65"/>
      <c r="E65"/>
      <c r="M65"/>
      <c r="N65"/>
      <c r="O65"/>
    </row>
    <row r="66" spans="4:15">
      <c r="D66"/>
      <c r="E66"/>
      <c r="M66"/>
      <c r="N66"/>
      <c r="O66"/>
    </row>
    <row r="67" spans="4:15">
      <c r="D67"/>
      <c r="E67"/>
      <c r="M67"/>
      <c r="N67"/>
      <c r="O67"/>
    </row>
    <row r="68" spans="4:15">
      <c r="D68"/>
      <c r="E68"/>
      <c r="M68"/>
      <c r="N68"/>
      <c r="O68"/>
    </row>
    <row r="69" spans="4:15">
      <c r="D69"/>
      <c r="E69"/>
      <c r="M69"/>
      <c r="N69"/>
      <c r="O69"/>
    </row>
    <row r="70" spans="4:15">
      <c r="D70"/>
      <c r="E70"/>
      <c r="M70"/>
      <c r="N70"/>
      <c r="O70"/>
    </row>
    <row r="71" spans="4:15">
      <c r="D71"/>
      <c r="E71"/>
      <c r="M71"/>
      <c r="N71"/>
      <c r="O71"/>
    </row>
    <row r="72" spans="4:15">
      <c r="D72"/>
      <c r="E72"/>
      <c r="M72"/>
      <c r="N72"/>
      <c r="O72"/>
    </row>
    <row r="73" spans="4:15">
      <c r="D73"/>
      <c r="E73"/>
      <c r="M73"/>
      <c r="N73"/>
      <c r="O73"/>
    </row>
    <row r="74" spans="4:15">
      <c r="D74"/>
      <c r="E74"/>
      <c r="M74"/>
      <c r="N74"/>
      <c r="O74"/>
    </row>
    <row r="75" spans="4:15">
      <c r="D75"/>
      <c r="E75"/>
      <c r="M75"/>
      <c r="N75"/>
      <c r="O75"/>
    </row>
    <row r="76" spans="4:15">
      <c r="D76"/>
      <c r="E76"/>
      <c r="M76"/>
      <c r="N76"/>
      <c r="O76"/>
    </row>
    <row r="77" spans="4:15">
      <c r="D77"/>
      <c r="E77"/>
      <c r="M77"/>
      <c r="N77"/>
      <c r="O77"/>
    </row>
    <row r="78" spans="4:15">
      <c r="D78"/>
      <c r="E78"/>
      <c r="M78"/>
      <c r="N78"/>
      <c r="O78"/>
    </row>
    <row r="79" spans="4:15">
      <c r="D79"/>
      <c r="E79"/>
      <c r="M79"/>
      <c r="N79"/>
      <c r="O79"/>
    </row>
    <row r="80" spans="4:15">
      <c r="D80"/>
      <c r="E80"/>
      <c r="M80"/>
      <c r="N80"/>
      <c r="O80"/>
    </row>
    <row r="81" spans="4:15">
      <c r="D81"/>
      <c r="E81"/>
      <c r="M81"/>
      <c r="N81"/>
      <c r="O81"/>
    </row>
    <row r="82" spans="4:15">
      <c r="D82"/>
      <c r="E82"/>
      <c r="M82"/>
      <c r="N82"/>
      <c r="O82"/>
    </row>
    <row r="83" spans="4:15">
      <c r="D83"/>
      <c r="E83"/>
      <c r="M83"/>
      <c r="N83"/>
      <c r="O83"/>
    </row>
    <row r="84" spans="4:15">
      <c r="D84"/>
      <c r="E84"/>
      <c r="M84"/>
      <c r="N84"/>
      <c r="O84"/>
    </row>
    <row r="85" spans="4:15">
      <c r="D85"/>
      <c r="E85"/>
      <c r="M85"/>
      <c r="N85"/>
      <c r="O85"/>
    </row>
    <row r="86" spans="4:15">
      <c r="D86"/>
      <c r="E86"/>
      <c r="M86"/>
      <c r="N86"/>
      <c r="O86"/>
    </row>
    <row r="87" spans="4:15">
      <c r="D87"/>
      <c r="E87"/>
      <c r="M87"/>
      <c r="N87"/>
      <c r="O87"/>
    </row>
    <row r="88" spans="4:15">
      <c r="D88"/>
      <c r="E88"/>
      <c r="M88"/>
      <c r="N88"/>
      <c r="O88"/>
    </row>
    <row r="89" spans="4:15">
      <c r="D89"/>
      <c r="E89"/>
      <c r="M89"/>
      <c r="N89"/>
      <c r="O89"/>
    </row>
    <row r="90" spans="4:15">
      <c r="D90"/>
      <c r="E90"/>
      <c r="M90"/>
      <c r="N90"/>
      <c r="O90"/>
    </row>
    <row r="91" spans="4:15">
      <c r="D91"/>
      <c r="E91"/>
      <c r="M91"/>
      <c r="N91"/>
      <c r="O91"/>
    </row>
    <row r="92" spans="4:15">
      <c r="D92"/>
      <c r="E92"/>
      <c r="M92"/>
      <c r="N92"/>
      <c r="O92"/>
    </row>
    <row r="93" spans="4:15">
      <c r="D93"/>
      <c r="E93"/>
      <c r="M93"/>
      <c r="N93"/>
      <c r="O93"/>
    </row>
    <row r="94" spans="4:15">
      <c r="D94"/>
      <c r="E94"/>
      <c r="M94"/>
      <c r="N94"/>
      <c r="O94"/>
    </row>
    <row r="95" spans="4:15">
      <c r="D95"/>
      <c r="E95"/>
      <c r="M95"/>
      <c r="N95"/>
      <c r="O95"/>
    </row>
    <row r="96" spans="4:15">
      <c r="D96"/>
      <c r="E96"/>
      <c r="M96"/>
      <c r="N96"/>
      <c r="O96"/>
    </row>
    <row r="97" spans="4:15">
      <c r="D97"/>
      <c r="E97"/>
      <c r="M97"/>
      <c r="N97"/>
      <c r="O97"/>
    </row>
    <row r="98" spans="4:15">
      <c r="D98"/>
      <c r="E98"/>
      <c r="M98"/>
      <c r="N98"/>
      <c r="O98"/>
    </row>
    <row r="99" spans="4:15">
      <c r="D99"/>
      <c r="E99"/>
      <c r="M99"/>
      <c r="N99"/>
      <c r="O99"/>
    </row>
    <row r="100" spans="4:15">
      <c r="D100"/>
      <c r="E100"/>
      <c r="M100"/>
      <c r="N100"/>
      <c r="O100"/>
    </row>
    <row r="101" spans="4:15">
      <c r="D101"/>
      <c r="E101"/>
      <c r="M101"/>
      <c r="N101"/>
      <c r="O101"/>
    </row>
    <row r="102" spans="4:15">
      <c r="D102"/>
      <c r="E102"/>
      <c r="M102"/>
      <c r="N102"/>
      <c r="O102"/>
    </row>
    <row r="103" spans="4:15">
      <c r="D103"/>
      <c r="E103"/>
      <c r="M103"/>
      <c r="N103"/>
      <c r="O103"/>
    </row>
    <row r="104" spans="4:15">
      <c r="D104"/>
      <c r="E104"/>
      <c r="M104"/>
      <c r="N104"/>
      <c r="O104"/>
    </row>
    <row r="105" spans="4:15">
      <c r="D105"/>
      <c r="E105"/>
      <c r="M105"/>
      <c r="N105"/>
      <c r="O105"/>
    </row>
    <row r="106" spans="4:15">
      <c r="D106"/>
      <c r="E106"/>
      <c r="M106"/>
      <c r="N106"/>
      <c r="O106"/>
    </row>
    <row r="107" spans="4:15">
      <c r="D107"/>
      <c r="E107"/>
      <c r="M107"/>
      <c r="N107"/>
      <c r="O107"/>
    </row>
    <row r="108" spans="4:15">
      <c r="D108"/>
      <c r="E108"/>
      <c r="M108"/>
      <c r="N108"/>
      <c r="O108"/>
    </row>
    <row r="109" spans="4:15">
      <c r="D109"/>
      <c r="E109"/>
      <c r="M109"/>
      <c r="N109"/>
      <c r="O109"/>
    </row>
    <row r="110" spans="4:15">
      <c r="D110"/>
      <c r="E110"/>
      <c r="M110"/>
      <c r="N110"/>
      <c r="O110"/>
    </row>
    <row r="111" spans="4:15">
      <c r="D111"/>
      <c r="E111"/>
      <c r="M111"/>
      <c r="N111"/>
      <c r="O111"/>
    </row>
    <row r="112" spans="4:15">
      <c r="D112"/>
      <c r="E112"/>
      <c r="M112"/>
      <c r="N112"/>
      <c r="O112"/>
    </row>
    <row r="113" spans="4:15">
      <c r="D113"/>
      <c r="E113"/>
      <c r="M113"/>
      <c r="N113"/>
      <c r="O113"/>
    </row>
    <row r="114" spans="4:15">
      <c r="D114"/>
      <c r="E114"/>
      <c r="M114"/>
      <c r="N114"/>
      <c r="O114"/>
    </row>
    <row r="115" spans="4:15">
      <c r="D115"/>
      <c r="E115"/>
      <c r="M115"/>
      <c r="N115"/>
      <c r="O115"/>
    </row>
    <row r="116" spans="4:15">
      <c r="D116"/>
      <c r="E116"/>
      <c r="M116"/>
      <c r="N116"/>
      <c r="O116"/>
    </row>
    <row r="117" spans="4:15">
      <c r="D117"/>
      <c r="E117"/>
      <c r="M117"/>
      <c r="N117"/>
      <c r="O117"/>
    </row>
    <row r="118" spans="4:15">
      <c r="D118"/>
      <c r="E118"/>
      <c r="M118"/>
      <c r="N118"/>
      <c r="O118"/>
    </row>
    <row r="119" spans="4:15">
      <c r="D119"/>
      <c r="E119"/>
      <c r="M119"/>
      <c r="N119"/>
      <c r="O119"/>
    </row>
    <row r="120" spans="4:15">
      <c r="D120"/>
      <c r="E120"/>
      <c r="M120"/>
      <c r="N120"/>
      <c r="O120"/>
    </row>
    <row r="121" spans="4:15">
      <c r="D121"/>
      <c r="E121"/>
      <c r="M121"/>
      <c r="N121"/>
      <c r="O121"/>
    </row>
    <row r="122" spans="4:15">
      <c r="D122"/>
      <c r="E122"/>
      <c r="M122"/>
      <c r="N122"/>
      <c r="O122"/>
    </row>
    <row r="123" spans="4:15">
      <c r="D123"/>
      <c r="E123"/>
      <c r="M123"/>
      <c r="N123"/>
      <c r="O123"/>
    </row>
    <row r="124" spans="4:15">
      <c r="D124"/>
      <c r="E124"/>
      <c r="M124"/>
      <c r="N124"/>
      <c r="O124"/>
    </row>
    <row r="125" spans="4:15">
      <c r="D125"/>
      <c r="E125"/>
      <c r="M125"/>
      <c r="N125"/>
      <c r="O125"/>
    </row>
    <row r="126" spans="4:15">
      <c r="D126"/>
      <c r="E126"/>
      <c r="M126"/>
      <c r="N126"/>
      <c r="O126"/>
    </row>
    <row r="127" spans="4:15">
      <c r="D127"/>
      <c r="E127"/>
      <c r="M127"/>
      <c r="N127"/>
      <c r="O127"/>
    </row>
    <row r="128" spans="4:15">
      <c r="D128"/>
      <c r="E128"/>
      <c r="M128"/>
      <c r="N128"/>
      <c r="O128"/>
    </row>
    <row r="129" spans="4:15">
      <c r="D129"/>
      <c r="E129"/>
      <c r="M129"/>
      <c r="N129"/>
      <c r="O129"/>
    </row>
    <row r="130" spans="4:15">
      <c r="D130"/>
      <c r="E130"/>
      <c r="M130"/>
      <c r="N130"/>
      <c r="O130"/>
    </row>
    <row r="131" spans="4:15">
      <c r="D131"/>
      <c r="E131"/>
      <c r="M131"/>
      <c r="N131"/>
      <c r="O131"/>
    </row>
    <row r="132" spans="4:15">
      <c r="D132"/>
      <c r="E132"/>
      <c r="M132"/>
      <c r="N132"/>
      <c r="O132"/>
    </row>
    <row r="133" spans="4:15">
      <c r="D133"/>
      <c r="E133"/>
      <c r="M133"/>
      <c r="N133"/>
      <c r="O133"/>
    </row>
    <row r="134" spans="4:15">
      <c r="D134"/>
      <c r="E134"/>
      <c r="M134"/>
      <c r="N134"/>
      <c r="O134"/>
    </row>
    <row r="135" spans="4:15">
      <c r="D135"/>
      <c r="E135"/>
      <c r="M135"/>
      <c r="N135"/>
      <c r="O135"/>
    </row>
    <row r="136" spans="4:15">
      <c r="D136"/>
      <c r="E136"/>
      <c r="M136"/>
      <c r="N136"/>
      <c r="O136"/>
    </row>
    <row r="137" spans="4:15">
      <c r="D137"/>
      <c r="E137"/>
      <c r="M137"/>
      <c r="N137"/>
      <c r="O137"/>
    </row>
    <row r="138" spans="4:15">
      <c r="D138"/>
      <c r="E138"/>
      <c r="M138"/>
      <c r="N138"/>
      <c r="O138"/>
    </row>
    <row r="139" spans="4:15">
      <c r="D139"/>
      <c r="E139"/>
      <c r="M139"/>
      <c r="N139"/>
      <c r="O139"/>
    </row>
    <row r="140" spans="4:15">
      <c r="D140"/>
      <c r="E140"/>
      <c r="M140"/>
      <c r="N140"/>
      <c r="O140"/>
    </row>
    <row r="141" spans="4:15">
      <c r="D141"/>
      <c r="E141"/>
      <c r="M141"/>
      <c r="N141"/>
      <c r="O141"/>
    </row>
    <row r="142" spans="4:15">
      <c r="D142"/>
      <c r="E142"/>
      <c r="M142"/>
      <c r="N142"/>
      <c r="O142"/>
    </row>
    <row r="143" spans="4:15">
      <c r="D143"/>
      <c r="E143"/>
      <c r="M143"/>
      <c r="N143"/>
      <c r="O143"/>
    </row>
    <row r="144" spans="4:15">
      <c r="D144"/>
      <c r="E144"/>
      <c r="M144"/>
      <c r="N144"/>
      <c r="O144"/>
    </row>
    <row r="145" spans="4:15">
      <c r="D145"/>
      <c r="E145"/>
      <c r="M145"/>
      <c r="N145"/>
      <c r="O145"/>
    </row>
    <row r="146" spans="4:15">
      <c r="D146"/>
      <c r="E146"/>
      <c r="M146"/>
      <c r="N146"/>
      <c r="O146"/>
    </row>
    <row r="147" spans="4:15">
      <c r="D147"/>
      <c r="E147"/>
      <c r="M147"/>
      <c r="N147"/>
      <c r="O147"/>
    </row>
    <row r="148" spans="4:15">
      <c r="D148"/>
      <c r="E148"/>
      <c r="M148"/>
      <c r="N148"/>
      <c r="O148"/>
    </row>
    <row r="149" spans="4:15">
      <c r="D149"/>
      <c r="E149"/>
      <c r="M149"/>
      <c r="N149"/>
      <c r="O149"/>
    </row>
    <row r="150" spans="4:15">
      <c r="D150"/>
      <c r="E150"/>
      <c r="M150"/>
      <c r="N150"/>
      <c r="O150"/>
    </row>
    <row r="151" spans="4:15">
      <c r="D151"/>
      <c r="E151"/>
      <c r="M151"/>
      <c r="N151"/>
      <c r="O151"/>
    </row>
    <row r="152" spans="4:15">
      <c r="D152"/>
      <c r="E152"/>
      <c r="M152"/>
      <c r="N152"/>
      <c r="O152"/>
    </row>
    <row r="153" spans="4:15">
      <c r="D153"/>
      <c r="E153"/>
      <c r="M153"/>
      <c r="N153"/>
      <c r="O153"/>
    </row>
    <row r="154" spans="4:15">
      <c r="D154"/>
      <c r="E154"/>
      <c r="M154"/>
      <c r="N154"/>
      <c r="O154"/>
    </row>
    <row r="155" spans="4:15">
      <c r="D155"/>
      <c r="E155"/>
      <c r="M155"/>
      <c r="N155"/>
      <c r="O155"/>
    </row>
    <row r="156" spans="4:15">
      <c r="D156"/>
      <c r="E156"/>
      <c r="M156"/>
      <c r="N156"/>
      <c r="O156"/>
    </row>
    <row r="157" spans="4:15">
      <c r="D157"/>
      <c r="E157"/>
      <c r="M157"/>
      <c r="N157"/>
      <c r="O157"/>
    </row>
    <row r="158" spans="4:15">
      <c r="D158"/>
      <c r="E158"/>
      <c r="M158"/>
      <c r="N158"/>
      <c r="O158"/>
    </row>
    <row r="159" spans="4:15">
      <c r="D159"/>
      <c r="E159"/>
      <c r="M159"/>
      <c r="N159"/>
      <c r="O159"/>
    </row>
    <row r="160" spans="4:15">
      <c r="D160"/>
      <c r="E160"/>
      <c r="M160"/>
      <c r="N160"/>
      <c r="O160"/>
    </row>
    <row r="161" spans="4:15">
      <c r="D161"/>
      <c r="E161"/>
      <c r="M161"/>
      <c r="N161"/>
      <c r="O161"/>
    </row>
    <row r="162" spans="4:15">
      <c r="D162"/>
      <c r="E162"/>
      <c r="M162"/>
      <c r="N162"/>
      <c r="O162"/>
    </row>
    <row r="163" spans="4:15">
      <c r="D163"/>
      <c r="E163"/>
      <c r="M163"/>
      <c r="N163"/>
      <c r="O163"/>
    </row>
    <row r="164" spans="4:15">
      <c r="D164"/>
      <c r="E164"/>
      <c r="M164"/>
      <c r="N164"/>
      <c r="O164"/>
    </row>
    <row r="165" spans="4:15">
      <c r="D165"/>
      <c r="E165"/>
      <c r="M165"/>
      <c r="N165"/>
      <c r="O165"/>
    </row>
    <row r="166" spans="4:15">
      <c r="D166"/>
      <c r="E166"/>
      <c r="M166"/>
      <c r="N166"/>
      <c r="O166"/>
    </row>
    <row r="167" spans="4:15">
      <c r="D167"/>
      <c r="E167"/>
      <c r="M167"/>
      <c r="N167"/>
      <c r="O167"/>
    </row>
    <row r="168" spans="4:15">
      <c r="D168"/>
      <c r="E168"/>
      <c r="M168"/>
      <c r="N168"/>
      <c r="O168"/>
    </row>
    <row r="169" spans="4:15">
      <c r="D169"/>
      <c r="E169"/>
      <c r="M169"/>
      <c r="N169"/>
      <c r="O169"/>
    </row>
    <row r="170" spans="4:15">
      <c r="D170"/>
      <c r="E170"/>
      <c r="M170"/>
      <c r="N170"/>
      <c r="O170"/>
    </row>
    <row r="171" spans="4:15">
      <c r="D171"/>
      <c r="E171"/>
      <c r="M171"/>
      <c r="N171"/>
      <c r="O171"/>
    </row>
    <row r="172" spans="4:15">
      <c r="D172"/>
      <c r="E172"/>
      <c r="M172"/>
      <c r="N172"/>
      <c r="O172"/>
    </row>
    <row r="173" spans="4:15">
      <c r="D173"/>
      <c r="E173"/>
      <c r="M173"/>
      <c r="N173"/>
      <c r="O173"/>
    </row>
    <row r="174" spans="4:15">
      <c r="D174"/>
      <c r="E174"/>
      <c r="M174"/>
      <c r="N174"/>
      <c r="O174"/>
    </row>
  </sheetData>
  <mergeCells count="57">
    <mergeCell ref="A1:P1"/>
    <mergeCell ref="K2:P2"/>
    <mergeCell ref="F3:P3"/>
    <mergeCell ref="G4:J4"/>
    <mergeCell ref="K4:L4"/>
    <mergeCell ref="M4:N4"/>
    <mergeCell ref="O4:P4"/>
    <mergeCell ref="A3:A5"/>
    <mergeCell ref="A9:A13"/>
    <mergeCell ref="A14:A17"/>
    <mergeCell ref="A18:A31"/>
    <mergeCell ref="A32:A51"/>
    <mergeCell ref="B3:B5"/>
    <mergeCell ref="B9:B13"/>
    <mergeCell ref="B14:B17"/>
    <mergeCell ref="B18:B31"/>
    <mergeCell ref="B32:B51"/>
    <mergeCell ref="C3:C5"/>
    <mergeCell ref="D3:D5"/>
    <mergeCell ref="D9:D13"/>
    <mergeCell ref="D14:D17"/>
    <mergeCell ref="D18:D31"/>
    <mergeCell ref="D32:D51"/>
    <mergeCell ref="E4:E5"/>
    <mergeCell ref="E9:E13"/>
    <mergeCell ref="E14:E17"/>
    <mergeCell ref="E18:E31"/>
    <mergeCell ref="E32:E51"/>
    <mergeCell ref="F4:F5"/>
    <mergeCell ref="F9:F13"/>
    <mergeCell ref="F14:F17"/>
    <mergeCell ref="F18:F31"/>
    <mergeCell ref="F32:F51"/>
    <mergeCell ref="K9:K13"/>
    <mergeCell ref="K14:K17"/>
    <mergeCell ref="K18:K31"/>
    <mergeCell ref="K32:K51"/>
    <mergeCell ref="L9:L13"/>
    <mergeCell ref="L14:L17"/>
    <mergeCell ref="L18:L31"/>
    <mergeCell ref="L32:L51"/>
    <mergeCell ref="M9:M13"/>
    <mergeCell ref="M14:M17"/>
    <mergeCell ref="M18:M31"/>
    <mergeCell ref="M32:M51"/>
    <mergeCell ref="N9:N13"/>
    <mergeCell ref="N14:N17"/>
    <mergeCell ref="N18:N31"/>
    <mergeCell ref="N32:N51"/>
    <mergeCell ref="O9:O13"/>
    <mergeCell ref="O14:O17"/>
    <mergeCell ref="O18:O31"/>
    <mergeCell ref="O32:O51"/>
    <mergeCell ref="P9:P13"/>
    <mergeCell ref="P14:P17"/>
    <mergeCell ref="P18:P31"/>
    <mergeCell ref="P32:P51"/>
  </mergeCells>
  <conditionalFormatting sqref="G1:G51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9"/>
  <sheetViews>
    <sheetView topLeftCell="A43" workbookViewId="0">
      <selection activeCell="I22" sqref="I22"/>
    </sheetView>
  </sheetViews>
  <sheetFormatPr defaultColWidth="9" defaultRowHeight="14.25"/>
  <cols>
    <col min="2" max="2" width="11" customWidth="1"/>
    <col min="3" max="3" width="9.25" style="3"/>
    <col min="4" max="4" width="9" style="3"/>
    <col min="5" max="5" width="10.5" customWidth="1"/>
    <col min="6" max="6" width="9" style="3"/>
    <col min="8" max="10" width="9" style="3"/>
    <col min="14" max="14" width="11" customWidth="1"/>
  </cols>
  <sheetData>
    <row r="1" ht="18.75" spans="1:18">
      <c r="A1" s="462" t="s">
        <v>819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</row>
    <row r="2" spans="1:18">
      <c r="A2" s="463"/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75" t="s">
        <v>31</v>
      </c>
      <c r="N2" s="475"/>
      <c r="O2" s="475"/>
      <c r="P2" s="475"/>
      <c r="Q2" s="475"/>
      <c r="R2" s="479"/>
    </row>
    <row r="3" spans="1:18">
      <c r="A3" s="464" t="s">
        <v>820</v>
      </c>
      <c r="B3" s="464"/>
      <c r="C3" s="464"/>
      <c r="D3" s="464"/>
      <c r="E3" s="464"/>
      <c r="F3" s="464"/>
      <c r="G3" s="464" t="s">
        <v>821</v>
      </c>
      <c r="H3" s="464"/>
      <c r="I3" s="476" t="s">
        <v>822</v>
      </c>
      <c r="J3" s="476" t="s">
        <v>823</v>
      </c>
      <c r="K3" s="476" t="s">
        <v>824</v>
      </c>
      <c r="L3" s="476"/>
      <c r="M3" s="476"/>
      <c r="N3" s="476"/>
      <c r="O3" s="477" t="s">
        <v>825</v>
      </c>
      <c r="P3" s="477"/>
      <c r="Q3" s="477"/>
      <c r="R3" s="477"/>
    </row>
    <row r="4" spans="1:18">
      <c r="A4" s="97" t="s">
        <v>32</v>
      </c>
      <c r="B4" s="97" t="s">
        <v>33</v>
      </c>
      <c r="C4" s="97" t="s">
        <v>34</v>
      </c>
      <c r="D4" s="465" t="s">
        <v>3</v>
      </c>
      <c r="E4" s="466" t="s">
        <v>6</v>
      </c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80"/>
    </row>
    <row r="5" spans="1:18">
      <c r="A5" s="97"/>
      <c r="B5" s="97"/>
      <c r="C5" s="97"/>
      <c r="D5" s="468"/>
      <c r="E5" s="465" t="s">
        <v>36</v>
      </c>
      <c r="F5" s="465" t="s">
        <v>37</v>
      </c>
      <c r="G5" s="97" t="s">
        <v>8</v>
      </c>
      <c r="H5" s="97"/>
      <c r="I5" s="97"/>
      <c r="J5" s="97"/>
      <c r="K5" s="97"/>
      <c r="L5" s="97"/>
      <c r="M5" s="97" t="s">
        <v>826</v>
      </c>
      <c r="N5" s="97"/>
      <c r="O5" s="97" t="s">
        <v>827</v>
      </c>
      <c r="P5" s="97"/>
      <c r="Q5" s="97" t="s">
        <v>11</v>
      </c>
      <c r="R5" s="97"/>
    </row>
    <row r="6" spans="1:18">
      <c r="A6" s="97"/>
      <c r="B6" s="97"/>
      <c r="C6" s="97"/>
      <c r="D6" s="469"/>
      <c r="E6" s="469"/>
      <c r="F6" s="469"/>
      <c r="G6" s="97" t="s">
        <v>4</v>
      </c>
      <c r="H6" s="97" t="s">
        <v>5</v>
      </c>
      <c r="I6" s="97" t="s">
        <v>828</v>
      </c>
      <c r="J6" s="97" t="s">
        <v>38</v>
      </c>
      <c r="K6" s="97" t="s">
        <v>4</v>
      </c>
      <c r="L6" s="97" t="s">
        <v>5</v>
      </c>
      <c r="M6" s="97" t="s">
        <v>4</v>
      </c>
      <c r="N6" s="97" t="s">
        <v>5</v>
      </c>
      <c r="O6" s="97" t="s">
        <v>4</v>
      </c>
      <c r="P6" s="97" t="s">
        <v>5</v>
      </c>
      <c r="Q6" s="97" t="s">
        <v>4</v>
      </c>
      <c r="R6" s="41" t="s">
        <v>5</v>
      </c>
    </row>
    <row r="7" spans="1:18">
      <c r="A7" s="97" t="s">
        <v>3</v>
      </c>
      <c r="B7" s="97"/>
      <c r="C7" s="97"/>
      <c r="D7" s="97">
        <v>976.84</v>
      </c>
      <c r="E7" s="97">
        <v>949.41</v>
      </c>
      <c r="F7" s="97">
        <v>27.43</v>
      </c>
      <c r="G7" s="97">
        <v>168.73</v>
      </c>
      <c r="H7" s="97">
        <v>3.1</v>
      </c>
      <c r="I7" s="97"/>
      <c r="J7" s="97"/>
      <c r="K7" s="97">
        <v>168.73</v>
      </c>
      <c r="L7" s="97">
        <v>3.1</v>
      </c>
      <c r="M7" s="97">
        <v>120.72</v>
      </c>
      <c r="N7" s="97">
        <v>1.76</v>
      </c>
      <c r="O7" s="97">
        <v>473.96</v>
      </c>
      <c r="P7" s="97">
        <v>22.57</v>
      </c>
      <c r="Q7" s="97">
        <v>186</v>
      </c>
      <c r="R7" s="97">
        <v>0</v>
      </c>
    </row>
    <row r="8" spans="1:18">
      <c r="A8" s="97">
        <v>1</v>
      </c>
      <c r="B8" s="465" t="s">
        <v>528</v>
      </c>
      <c r="C8" s="97" t="s">
        <v>164</v>
      </c>
      <c r="D8" s="470">
        <v>308.61</v>
      </c>
      <c r="E8" s="470">
        <v>303.03</v>
      </c>
      <c r="F8" s="470">
        <v>5.58</v>
      </c>
      <c r="G8" s="470">
        <v>10</v>
      </c>
      <c r="H8" s="470">
        <v>0</v>
      </c>
      <c r="I8" s="97" t="s">
        <v>164</v>
      </c>
      <c r="J8" s="60" t="s">
        <v>376</v>
      </c>
      <c r="K8" s="121">
        <v>10</v>
      </c>
      <c r="L8" s="121">
        <v>0</v>
      </c>
      <c r="M8" s="470">
        <v>63.5</v>
      </c>
      <c r="N8" s="470">
        <v>0.8</v>
      </c>
      <c r="O8" s="470">
        <v>159.53</v>
      </c>
      <c r="P8" s="470">
        <v>4.78</v>
      </c>
      <c r="Q8" s="470">
        <v>70</v>
      </c>
      <c r="R8" s="470">
        <v>0</v>
      </c>
    </row>
    <row r="9" spans="1:18">
      <c r="A9" s="97">
        <v>2</v>
      </c>
      <c r="B9" s="468"/>
      <c r="C9" s="41" t="s">
        <v>67</v>
      </c>
      <c r="D9" s="471"/>
      <c r="E9" s="471"/>
      <c r="F9" s="471"/>
      <c r="G9" s="471"/>
      <c r="H9" s="471"/>
      <c r="I9" s="97"/>
      <c r="J9" s="97"/>
      <c r="K9" s="121"/>
      <c r="L9" s="121"/>
      <c r="M9" s="471"/>
      <c r="N9" s="471"/>
      <c r="O9" s="471"/>
      <c r="P9" s="471"/>
      <c r="Q9" s="471"/>
      <c r="R9" s="471"/>
    </row>
    <row r="10" spans="1:18">
      <c r="A10" s="97">
        <v>3</v>
      </c>
      <c r="B10" s="465" t="s">
        <v>829</v>
      </c>
      <c r="C10" s="41" t="s">
        <v>700</v>
      </c>
      <c r="D10" s="470">
        <v>304.75</v>
      </c>
      <c r="E10" s="470">
        <v>295.53</v>
      </c>
      <c r="F10" s="470">
        <v>9.22</v>
      </c>
      <c r="G10" s="470">
        <v>24.1</v>
      </c>
      <c r="H10" s="470">
        <v>0.3</v>
      </c>
      <c r="I10" s="97"/>
      <c r="J10" s="97"/>
      <c r="K10" s="121"/>
      <c r="L10" s="121"/>
      <c r="M10" s="470">
        <v>4.5</v>
      </c>
      <c r="N10" s="470">
        <v>0.96</v>
      </c>
      <c r="O10" s="29">
        <v>161.93</v>
      </c>
      <c r="P10" s="30">
        <v>7.96</v>
      </c>
      <c r="Q10" s="29">
        <v>105</v>
      </c>
      <c r="R10" s="30">
        <v>0</v>
      </c>
    </row>
    <row r="11" spans="1:18">
      <c r="A11" s="97">
        <v>4</v>
      </c>
      <c r="B11" s="468"/>
      <c r="C11" s="41" t="s">
        <v>81</v>
      </c>
      <c r="D11" s="471"/>
      <c r="E11" s="471"/>
      <c r="F11" s="471"/>
      <c r="G11" s="471"/>
      <c r="H11" s="471"/>
      <c r="I11" s="97" t="s">
        <v>81</v>
      </c>
      <c r="J11" s="97" t="s">
        <v>412</v>
      </c>
      <c r="K11" s="121">
        <v>24.1</v>
      </c>
      <c r="L11" s="121">
        <v>0.3</v>
      </c>
      <c r="M11" s="471"/>
      <c r="N11" s="471"/>
      <c r="O11" s="33"/>
      <c r="P11" s="34"/>
      <c r="Q11" s="33"/>
      <c r="R11" s="34"/>
    </row>
    <row r="12" spans="1:18">
      <c r="A12" s="97">
        <v>5</v>
      </c>
      <c r="B12" s="468"/>
      <c r="C12" s="41" t="s">
        <v>830</v>
      </c>
      <c r="D12" s="471"/>
      <c r="E12" s="471"/>
      <c r="F12" s="471"/>
      <c r="G12" s="471"/>
      <c r="H12" s="471"/>
      <c r="I12" s="97"/>
      <c r="J12" s="97"/>
      <c r="K12" s="121"/>
      <c r="L12" s="121"/>
      <c r="M12" s="471"/>
      <c r="N12" s="471"/>
      <c r="O12" s="33"/>
      <c r="P12" s="34"/>
      <c r="Q12" s="33"/>
      <c r="R12" s="34"/>
    </row>
    <row r="13" spans="1:18">
      <c r="A13" s="97">
        <v>6</v>
      </c>
      <c r="B13" s="472"/>
      <c r="C13" s="104" t="s">
        <v>84</v>
      </c>
      <c r="D13" s="473"/>
      <c r="E13" s="473"/>
      <c r="F13" s="473"/>
      <c r="G13" s="473"/>
      <c r="H13" s="473"/>
      <c r="I13" s="104"/>
      <c r="J13" s="104"/>
      <c r="K13" s="104"/>
      <c r="L13" s="104"/>
      <c r="M13" s="473"/>
      <c r="N13" s="473"/>
      <c r="O13" s="36"/>
      <c r="P13" s="37"/>
      <c r="Q13" s="36"/>
      <c r="R13" s="37"/>
    </row>
    <row r="14" spans="1:18">
      <c r="A14" s="97">
        <v>7</v>
      </c>
      <c r="B14" s="468" t="s">
        <v>831</v>
      </c>
      <c r="C14" s="41" t="s">
        <v>63</v>
      </c>
      <c r="D14" s="471">
        <v>239.41</v>
      </c>
      <c r="E14" s="471">
        <v>230.06</v>
      </c>
      <c r="F14" s="471">
        <v>9.35</v>
      </c>
      <c r="G14" s="471">
        <v>90.64</v>
      </c>
      <c r="H14" s="471">
        <v>1.65</v>
      </c>
      <c r="I14" s="32" t="s">
        <v>63</v>
      </c>
      <c r="J14" s="32" t="s">
        <v>493</v>
      </c>
      <c r="K14" s="32">
        <v>32.8</v>
      </c>
      <c r="L14" s="32">
        <v>0</v>
      </c>
      <c r="M14" s="471">
        <v>37.22</v>
      </c>
      <c r="N14" s="471">
        <v>0</v>
      </c>
      <c r="O14" s="33">
        <v>97.2</v>
      </c>
      <c r="P14" s="34">
        <v>7.7</v>
      </c>
      <c r="Q14" s="33">
        <v>5</v>
      </c>
      <c r="R14" s="34">
        <v>0</v>
      </c>
    </row>
    <row r="15" spans="1:18">
      <c r="A15" s="97">
        <v>8</v>
      </c>
      <c r="B15" s="468"/>
      <c r="C15" s="41" t="s">
        <v>832</v>
      </c>
      <c r="D15" s="471"/>
      <c r="E15" s="471"/>
      <c r="F15" s="471"/>
      <c r="G15" s="471"/>
      <c r="H15" s="471"/>
      <c r="I15" s="32" t="s">
        <v>832</v>
      </c>
      <c r="J15" s="32" t="s">
        <v>833</v>
      </c>
      <c r="K15" s="32">
        <v>1.8</v>
      </c>
      <c r="L15" s="32">
        <v>1.26</v>
      </c>
      <c r="M15" s="471"/>
      <c r="N15" s="471"/>
      <c r="O15" s="33"/>
      <c r="P15" s="34"/>
      <c r="Q15" s="33"/>
      <c r="R15" s="34"/>
    </row>
    <row r="16" spans="1:18">
      <c r="A16" s="97">
        <v>9</v>
      </c>
      <c r="B16" s="468"/>
      <c r="C16" s="41" t="s">
        <v>818</v>
      </c>
      <c r="D16" s="471"/>
      <c r="E16" s="471"/>
      <c r="F16" s="471"/>
      <c r="G16" s="471"/>
      <c r="H16" s="471"/>
      <c r="I16" s="32" t="s">
        <v>818</v>
      </c>
      <c r="J16" s="32" t="s">
        <v>360</v>
      </c>
      <c r="K16" s="32">
        <v>24.08</v>
      </c>
      <c r="L16" s="32">
        <v>0</v>
      </c>
      <c r="M16" s="471"/>
      <c r="N16" s="471"/>
      <c r="O16" s="33"/>
      <c r="P16" s="34"/>
      <c r="Q16" s="33"/>
      <c r="R16" s="34"/>
    </row>
    <row r="17" spans="1:18">
      <c r="A17" s="97">
        <v>10</v>
      </c>
      <c r="B17" s="468"/>
      <c r="C17" s="32" t="s">
        <v>148</v>
      </c>
      <c r="D17" s="471"/>
      <c r="E17" s="471"/>
      <c r="F17" s="471"/>
      <c r="G17" s="471"/>
      <c r="H17" s="471"/>
      <c r="I17" s="32"/>
      <c r="J17" s="32"/>
      <c r="K17" s="32"/>
      <c r="L17" s="32"/>
      <c r="M17" s="471"/>
      <c r="N17" s="471"/>
      <c r="O17" s="33"/>
      <c r="P17" s="34"/>
      <c r="Q17" s="33"/>
      <c r="R17" s="34"/>
    </row>
    <row r="18" spans="1:18">
      <c r="A18" s="97">
        <v>11</v>
      </c>
      <c r="B18" s="468"/>
      <c r="C18" s="32" t="s">
        <v>45</v>
      </c>
      <c r="D18" s="471"/>
      <c r="E18" s="471"/>
      <c r="F18" s="471"/>
      <c r="G18" s="471"/>
      <c r="H18" s="471"/>
      <c r="I18" s="32" t="s">
        <v>45</v>
      </c>
      <c r="J18" s="60" t="s">
        <v>376</v>
      </c>
      <c r="K18" s="32">
        <v>11</v>
      </c>
      <c r="L18" s="32">
        <v>0</v>
      </c>
      <c r="M18" s="471"/>
      <c r="N18" s="471"/>
      <c r="O18" s="33"/>
      <c r="P18" s="34"/>
      <c r="Q18" s="33"/>
      <c r="R18" s="34"/>
    </row>
    <row r="19" spans="1:18">
      <c r="A19" s="97">
        <v>12</v>
      </c>
      <c r="B19" s="468"/>
      <c r="C19" s="32" t="s">
        <v>42</v>
      </c>
      <c r="D19" s="471"/>
      <c r="E19" s="471"/>
      <c r="F19" s="471"/>
      <c r="G19" s="471"/>
      <c r="H19" s="471"/>
      <c r="I19" s="32"/>
      <c r="J19" s="60"/>
      <c r="K19" s="32"/>
      <c r="L19" s="32"/>
      <c r="M19" s="471"/>
      <c r="N19" s="471"/>
      <c r="O19" s="33"/>
      <c r="P19" s="34"/>
      <c r="Q19" s="33"/>
      <c r="R19" s="34"/>
    </row>
    <row r="20" spans="1:18">
      <c r="A20" s="97">
        <v>13</v>
      </c>
      <c r="B20" s="468"/>
      <c r="C20" s="32" t="s">
        <v>540</v>
      </c>
      <c r="D20" s="471"/>
      <c r="E20" s="471"/>
      <c r="F20" s="471"/>
      <c r="G20" s="471"/>
      <c r="H20" s="471"/>
      <c r="I20" s="32"/>
      <c r="J20" s="60"/>
      <c r="K20" s="32"/>
      <c r="L20" s="32"/>
      <c r="M20" s="471"/>
      <c r="N20" s="471"/>
      <c r="O20" s="33"/>
      <c r="P20" s="34"/>
      <c r="Q20" s="33"/>
      <c r="R20" s="34"/>
    </row>
    <row r="21" spans="1:18">
      <c r="A21" s="97">
        <v>14</v>
      </c>
      <c r="B21" s="468"/>
      <c r="C21" s="32" t="s">
        <v>100</v>
      </c>
      <c r="D21" s="471"/>
      <c r="E21" s="471"/>
      <c r="F21" s="471"/>
      <c r="G21" s="471"/>
      <c r="H21" s="471"/>
      <c r="I21" s="32" t="s">
        <v>100</v>
      </c>
      <c r="J21" s="60" t="s">
        <v>834</v>
      </c>
      <c r="K21" s="32">
        <v>15.4</v>
      </c>
      <c r="L21" s="32">
        <v>0.09</v>
      </c>
      <c r="M21" s="471"/>
      <c r="N21" s="471"/>
      <c r="O21" s="33"/>
      <c r="P21" s="34"/>
      <c r="Q21" s="33"/>
      <c r="R21" s="34"/>
    </row>
    <row r="22" spans="1:18">
      <c r="A22" s="97">
        <v>15</v>
      </c>
      <c r="B22" s="468"/>
      <c r="C22" s="32" t="s">
        <v>54</v>
      </c>
      <c r="D22" s="471"/>
      <c r="E22" s="471"/>
      <c r="F22" s="471"/>
      <c r="G22" s="471"/>
      <c r="H22" s="471"/>
      <c r="I22" s="32" t="s">
        <v>54</v>
      </c>
      <c r="J22" s="60" t="s">
        <v>835</v>
      </c>
      <c r="K22" s="32">
        <v>5.56</v>
      </c>
      <c r="L22" s="32">
        <v>0.3</v>
      </c>
      <c r="M22" s="471"/>
      <c r="N22" s="471"/>
      <c r="O22" s="33"/>
      <c r="P22" s="34"/>
      <c r="Q22" s="33"/>
      <c r="R22" s="34"/>
    </row>
    <row r="23" spans="1:18">
      <c r="A23" s="97">
        <v>16</v>
      </c>
      <c r="B23" s="468"/>
      <c r="C23" s="32" t="s">
        <v>502</v>
      </c>
      <c r="D23" s="471"/>
      <c r="E23" s="471"/>
      <c r="F23" s="471"/>
      <c r="G23" s="471"/>
      <c r="H23" s="471"/>
      <c r="I23" s="32"/>
      <c r="J23" s="60"/>
      <c r="K23" s="32"/>
      <c r="L23" s="32"/>
      <c r="M23" s="471"/>
      <c r="N23" s="471"/>
      <c r="O23" s="33"/>
      <c r="P23" s="34"/>
      <c r="Q23" s="33"/>
      <c r="R23" s="34"/>
    </row>
    <row r="24" spans="1:18">
      <c r="A24" s="97">
        <v>17</v>
      </c>
      <c r="B24" s="474" t="s">
        <v>836</v>
      </c>
      <c r="C24" s="32" t="s">
        <v>93</v>
      </c>
      <c r="D24" s="42">
        <v>89.26</v>
      </c>
      <c r="E24" s="42">
        <v>87.53</v>
      </c>
      <c r="F24" s="42">
        <v>1.73</v>
      </c>
      <c r="G24" s="42">
        <v>30.66</v>
      </c>
      <c r="H24" s="42">
        <v>0.1</v>
      </c>
      <c r="I24" s="206" t="s">
        <v>93</v>
      </c>
      <c r="J24" s="60" t="s">
        <v>837</v>
      </c>
      <c r="K24" s="32">
        <v>0.26</v>
      </c>
      <c r="L24" s="32">
        <v>0</v>
      </c>
      <c r="M24" s="42">
        <v>11.2</v>
      </c>
      <c r="N24" s="42">
        <v>0</v>
      </c>
      <c r="O24" s="42">
        <v>41.67</v>
      </c>
      <c r="P24" s="42">
        <v>1.63</v>
      </c>
      <c r="Q24" s="42">
        <v>4</v>
      </c>
      <c r="R24" s="42">
        <v>0</v>
      </c>
    </row>
    <row r="25" spans="1:18">
      <c r="A25" s="97">
        <v>18</v>
      </c>
      <c r="B25" s="97"/>
      <c r="C25" s="41" t="s">
        <v>149</v>
      </c>
      <c r="D25" s="44"/>
      <c r="E25" s="44"/>
      <c r="F25" s="44"/>
      <c r="G25" s="44"/>
      <c r="H25" s="44"/>
      <c r="I25" s="41" t="s">
        <v>149</v>
      </c>
      <c r="J25" s="60" t="s">
        <v>241</v>
      </c>
      <c r="K25" s="32">
        <v>7</v>
      </c>
      <c r="L25" s="32">
        <v>0</v>
      </c>
      <c r="M25" s="44"/>
      <c r="N25" s="44"/>
      <c r="O25" s="44"/>
      <c r="P25" s="44"/>
      <c r="Q25" s="44"/>
      <c r="R25" s="44"/>
    </row>
    <row r="26" spans="1:18">
      <c r="A26" s="97">
        <v>19</v>
      </c>
      <c r="B26" s="97"/>
      <c r="C26" s="32" t="s">
        <v>256</v>
      </c>
      <c r="D26" s="44"/>
      <c r="E26" s="44"/>
      <c r="F26" s="44"/>
      <c r="G26" s="44"/>
      <c r="H26" s="44"/>
      <c r="I26" s="206" t="s">
        <v>256</v>
      </c>
      <c r="J26" s="60" t="s">
        <v>838</v>
      </c>
      <c r="K26" s="32">
        <v>3</v>
      </c>
      <c r="L26" s="32">
        <v>0</v>
      </c>
      <c r="M26" s="44"/>
      <c r="N26" s="44"/>
      <c r="O26" s="44"/>
      <c r="P26" s="44"/>
      <c r="Q26" s="44"/>
      <c r="R26" s="44"/>
    </row>
    <row r="27" spans="1:18">
      <c r="A27" s="97">
        <v>20</v>
      </c>
      <c r="B27" s="97"/>
      <c r="C27" s="32" t="s">
        <v>138</v>
      </c>
      <c r="D27" s="44"/>
      <c r="E27" s="44"/>
      <c r="F27" s="44"/>
      <c r="G27" s="44"/>
      <c r="H27" s="44"/>
      <c r="I27" s="206"/>
      <c r="J27" s="60"/>
      <c r="K27" s="206"/>
      <c r="L27" s="32"/>
      <c r="M27" s="44"/>
      <c r="N27" s="44"/>
      <c r="O27" s="44"/>
      <c r="P27" s="44"/>
      <c r="Q27" s="44"/>
      <c r="R27" s="44"/>
    </row>
    <row r="28" spans="1:18">
      <c r="A28" s="97">
        <v>21</v>
      </c>
      <c r="B28" s="97"/>
      <c r="C28" s="32" t="s">
        <v>47</v>
      </c>
      <c r="D28" s="44"/>
      <c r="E28" s="44"/>
      <c r="F28" s="44"/>
      <c r="G28" s="44"/>
      <c r="H28" s="44"/>
      <c r="I28" s="206" t="s">
        <v>47</v>
      </c>
      <c r="J28" s="60" t="s">
        <v>254</v>
      </c>
      <c r="K28" s="32">
        <v>8.4</v>
      </c>
      <c r="L28" s="32">
        <v>0</v>
      </c>
      <c r="M28" s="44"/>
      <c r="N28" s="44"/>
      <c r="O28" s="44"/>
      <c r="P28" s="44"/>
      <c r="Q28" s="44"/>
      <c r="R28" s="44"/>
    </row>
    <row r="29" spans="1:18">
      <c r="A29" s="97">
        <v>22</v>
      </c>
      <c r="B29" s="97"/>
      <c r="C29" s="32" t="s">
        <v>40</v>
      </c>
      <c r="D29" s="44"/>
      <c r="E29" s="44"/>
      <c r="F29" s="44"/>
      <c r="G29" s="44"/>
      <c r="H29" s="44"/>
      <c r="I29" s="32"/>
      <c r="J29" s="60"/>
      <c r="K29" s="32"/>
      <c r="L29" s="32"/>
      <c r="M29" s="44"/>
      <c r="N29" s="44"/>
      <c r="O29" s="44"/>
      <c r="P29" s="44"/>
      <c r="Q29" s="44"/>
      <c r="R29" s="44"/>
    </row>
    <row r="30" spans="1:18">
      <c r="A30" s="97">
        <v>23</v>
      </c>
      <c r="B30" s="97"/>
      <c r="C30" s="32" t="s">
        <v>839</v>
      </c>
      <c r="D30" s="44"/>
      <c r="E30" s="44"/>
      <c r="F30" s="44"/>
      <c r="G30" s="44"/>
      <c r="H30" s="44"/>
      <c r="I30" s="32"/>
      <c r="J30" s="60"/>
      <c r="K30" s="32"/>
      <c r="L30" s="32"/>
      <c r="M30" s="44"/>
      <c r="N30" s="44"/>
      <c r="O30" s="44"/>
      <c r="P30" s="44"/>
      <c r="Q30" s="44"/>
      <c r="R30" s="44"/>
    </row>
    <row r="31" spans="1:18">
      <c r="A31" s="97">
        <v>24</v>
      </c>
      <c r="B31" s="97"/>
      <c r="C31" s="32" t="s">
        <v>151</v>
      </c>
      <c r="D31" s="44"/>
      <c r="E31" s="44"/>
      <c r="F31" s="44"/>
      <c r="G31" s="44"/>
      <c r="H31" s="44"/>
      <c r="I31" s="32"/>
      <c r="J31" s="60"/>
      <c r="K31" s="32"/>
      <c r="L31" s="32"/>
      <c r="M31" s="44"/>
      <c r="N31" s="44"/>
      <c r="O31" s="44"/>
      <c r="P31" s="44"/>
      <c r="Q31" s="44"/>
      <c r="R31" s="44"/>
    </row>
    <row r="32" spans="1:18">
      <c r="A32" s="97">
        <v>25</v>
      </c>
      <c r="B32" s="97"/>
      <c r="C32" s="32" t="s">
        <v>612</v>
      </c>
      <c r="D32" s="44"/>
      <c r="E32" s="44"/>
      <c r="F32" s="44"/>
      <c r="G32" s="44"/>
      <c r="H32" s="44"/>
      <c r="I32" s="32" t="s">
        <v>612</v>
      </c>
      <c r="J32" s="60" t="s">
        <v>360</v>
      </c>
      <c r="K32" s="32">
        <v>7</v>
      </c>
      <c r="L32" s="32">
        <v>0</v>
      </c>
      <c r="M32" s="44"/>
      <c r="N32" s="44"/>
      <c r="O32" s="44"/>
      <c r="P32" s="44"/>
      <c r="Q32" s="44"/>
      <c r="R32" s="44"/>
    </row>
    <row r="33" spans="1:18">
      <c r="A33" s="97">
        <v>26</v>
      </c>
      <c r="B33" s="97"/>
      <c r="C33" s="32" t="s">
        <v>840</v>
      </c>
      <c r="D33" s="44"/>
      <c r="E33" s="44"/>
      <c r="F33" s="44"/>
      <c r="G33" s="44"/>
      <c r="H33" s="44"/>
      <c r="I33" s="32" t="s">
        <v>840</v>
      </c>
      <c r="J33" s="60" t="s">
        <v>841</v>
      </c>
      <c r="K33" s="32">
        <v>4.5</v>
      </c>
      <c r="L33" s="32">
        <v>0</v>
      </c>
      <c r="M33" s="44"/>
      <c r="N33" s="44"/>
      <c r="O33" s="44"/>
      <c r="P33" s="44"/>
      <c r="Q33" s="44"/>
      <c r="R33" s="44"/>
    </row>
    <row r="34" spans="1:18">
      <c r="A34" s="97">
        <v>27</v>
      </c>
      <c r="B34" s="97"/>
      <c r="C34" s="32" t="s">
        <v>842</v>
      </c>
      <c r="D34" s="44"/>
      <c r="E34" s="44"/>
      <c r="F34" s="44"/>
      <c r="G34" s="44"/>
      <c r="H34" s="44"/>
      <c r="I34" s="32" t="s">
        <v>842</v>
      </c>
      <c r="J34" s="60" t="s">
        <v>843</v>
      </c>
      <c r="K34" s="32">
        <v>0.5</v>
      </c>
      <c r="L34" s="32">
        <v>0.2</v>
      </c>
      <c r="M34" s="44"/>
      <c r="N34" s="44"/>
      <c r="O34" s="44"/>
      <c r="P34" s="44"/>
      <c r="Q34" s="44"/>
      <c r="R34" s="44"/>
    </row>
    <row r="35" spans="1:18">
      <c r="A35" s="97">
        <v>28</v>
      </c>
      <c r="B35" s="97"/>
      <c r="C35" s="41" t="s">
        <v>844</v>
      </c>
      <c r="D35" s="46"/>
      <c r="E35" s="46"/>
      <c r="F35" s="46"/>
      <c r="G35" s="46"/>
      <c r="H35" s="46"/>
      <c r="I35" s="478"/>
      <c r="J35" s="60"/>
      <c r="K35" s="32"/>
      <c r="L35" s="206"/>
      <c r="M35" s="46"/>
      <c r="N35" s="46"/>
      <c r="O35" s="46"/>
      <c r="P35" s="46"/>
      <c r="Q35" s="46"/>
      <c r="R35" s="46"/>
    </row>
    <row r="36" spans="1:18">
      <c r="A36" s="97">
        <v>29</v>
      </c>
      <c r="B36" s="97" t="s">
        <v>196</v>
      </c>
      <c r="C36" s="41" t="s">
        <v>468</v>
      </c>
      <c r="D36" s="28">
        <v>31.94</v>
      </c>
      <c r="E36" s="28">
        <v>30.536</v>
      </c>
      <c r="F36" s="49">
        <v>1.4</v>
      </c>
      <c r="G36" s="49">
        <v>12.105</v>
      </c>
      <c r="H36" s="49">
        <v>0.9</v>
      </c>
      <c r="I36" s="206" t="s">
        <v>468</v>
      </c>
      <c r="J36" s="60" t="s">
        <v>837</v>
      </c>
      <c r="K36" s="49">
        <v>0.4</v>
      </c>
      <c r="L36" s="49">
        <v>0.1</v>
      </c>
      <c r="M36" s="49">
        <v>4.3</v>
      </c>
      <c r="N36" s="49">
        <v>0</v>
      </c>
      <c r="O36" s="49">
        <v>12.13</v>
      </c>
      <c r="P36" s="32">
        <v>0.5</v>
      </c>
      <c r="Q36" s="32">
        <v>2</v>
      </c>
      <c r="R36" s="32">
        <v>0</v>
      </c>
    </row>
    <row r="37" spans="1:18">
      <c r="A37" s="97">
        <v>30</v>
      </c>
      <c r="B37" s="97"/>
      <c r="C37" s="32" t="s">
        <v>44</v>
      </c>
      <c r="D37" s="28"/>
      <c r="E37" s="28"/>
      <c r="F37" s="49"/>
      <c r="G37" s="49"/>
      <c r="H37" s="49"/>
      <c r="I37" s="206"/>
      <c r="J37" s="60"/>
      <c r="K37" s="32"/>
      <c r="L37" s="32"/>
      <c r="M37" s="49"/>
      <c r="N37" s="49"/>
      <c r="O37" s="49"/>
      <c r="P37" s="32"/>
      <c r="Q37" s="32"/>
      <c r="R37" s="32"/>
    </row>
    <row r="38" spans="1:18">
      <c r="A38" s="97">
        <v>31</v>
      </c>
      <c r="B38" s="97"/>
      <c r="C38" s="32" t="s">
        <v>169</v>
      </c>
      <c r="D38" s="28"/>
      <c r="E38" s="28"/>
      <c r="F38" s="49"/>
      <c r="G38" s="49"/>
      <c r="H38" s="49"/>
      <c r="I38" s="206"/>
      <c r="J38" s="60"/>
      <c r="K38" s="32"/>
      <c r="L38" s="32"/>
      <c r="M38" s="49"/>
      <c r="N38" s="49"/>
      <c r="O38" s="49"/>
      <c r="P38" s="32"/>
      <c r="Q38" s="32"/>
      <c r="R38" s="32"/>
    </row>
    <row r="39" spans="1:18">
      <c r="A39" s="97">
        <v>32</v>
      </c>
      <c r="B39" s="97"/>
      <c r="C39" s="32" t="s">
        <v>89</v>
      </c>
      <c r="D39" s="28"/>
      <c r="E39" s="28"/>
      <c r="F39" s="49"/>
      <c r="G39" s="49"/>
      <c r="H39" s="49"/>
      <c r="I39" s="206" t="s">
        <v>89</v>
      </c>
      <c r="J39" s="60" t="s">
        <v>591</v>
      </c>
      <c r="K39" s="32">
        <v>2.52</v>
      </c>
      <c r="L39" s="32">
        <v>0.1</v>
      </c>
      <c r="M39" s="49"/>
      <c r="N39" s="49"/>
      <c r="O39" s="49"/>
      <c r="P39" s="32"/>
      <c r="Q39" s="32"/>
      <c r="R39" s="32"/>
    </row>
    <row r="40" spans="1:18">
      <c r="A40" s="97">
        <v>33</v>
      </c>
      <c r="B40" s="97"/>
      <c r="C40" s="32" t="s">
        <v>144</v>
      </c>
      <c r="D40" s="28"/>
      <c r="E40" s="28"/>
      <c r="F40" s="49"/>
      <c r="G40" s="49"/>
      <c r="H40" s="49"/>
      <c r="I40" s="206"/>
      <c r="J40" s="60"/>
      <c r="K40" s="32"/>
      <c r="L40" s="32"/>
      <c r="M40" s="49"/>
      <c r="N40" s="49"/>
      <c r="O40" s="49"/>
      <c r="P40" s="32"/>
      <c r="Q40" s="32"/>
      <c r="R40" s="32"/>
    </row>
    <row r="41" spans="1:18">
      <c r="A41" s="97">
        <v>34</v>
      </c>
      <c r="B41" s="97"/>
      <c r="C41" s="32" t="s">
        <v>147</v>
      </c>
      <c r="D41" s="28"/>
      <c r="E41" s="28"/>
      <c r="F41" s="49"/>
      <c r="G41" s="49"/>
      <c r="H41" s="49"/>
      <c r="I41" s="32"/>
      <c r="J41" s="60"/>
      <c r="K41" s="32"/>
      <c r="L41" s="32"/>
      <c r="M41" s="49"/>
      <c r="N41" s="49"/>
      <c r="O41" s="49"/>
      <c r="P41" s="32"/>
      <c r="Q41" s="32"/>
      <c r="R41" s="32"/>
    </row>
    <row r="42" spans="1:18">
      <c r="A42" s="97">
        <v>35</v>
      </c>
      <c r="B42" s="97"/>
      <c r="C42" s="32" t="s">
        <v>845</v>
      </c>
      <c r="D42" s="28"/>
      <c r="E42" s="28"/>
      <c r="F42" s="49"/>
      <c r="G42" s="49"/>
      <c r="H42" s="49"/>
      <c r="I42" s="32" t="s">
        <v>845</v>
      </c>
      <c r="J42" s="60" t="s">
        <v>846</v>
      </c>
      <c r="K42" s="49">
        <v>2</v>
      </c>
      <c r="L42" s="49">
        <v>0</v>
      </c>
      <c r="M42" s="49"/>
      <c r="N42" s="49"/>
      <c r="O42" s="49"/>
      <c r="P42" s="32"/>
      <c r="Q42" s="32"/>
      <c r="R42" s="32"/>
    </row>
    <row r="43" spans="1:18">
      <c r="A43" s="97">
        <v>36</v>
      </c>
      <c r="B43" s="97"/>
      <c r="C43" s="32" t="s">
        <v>46</v>
      </c>
      <c r="D43" s="28"/>
      <c r="E43" s="28"/>
      <c r="F43" s="49"/>
      <c r="G43" s="49"/>
      <c r="H43" s="49"/>
      <c r="I43" s="32" t="s">
        <v>46</v>
      </c>
      <c r="J43" s="60" t="s">
        <v>95</v>
      </c>
      <c r="K43" s="49">
        <v>2</v>
      </c>
      <c r="L43" s="49">
        <v>0</v>
      </c>
      <c r="M43" s="49"/>
      <c r="N43" s="49"/>
      <c r="O43" s="49"/>
      <c r="P43" s="32"/>
      <c r="Q43" s="32"/>
      <c r="R43" s="32"/>
    </row>
    <row r="44" spans="1:18">
      <c r="A44" s="97">
        <v>39</v>
      </c>
      <c r="B44" s="97"/>
      <c r="C44" s="32" t="s">
        <v>614</v>
      </c>
      <c r="D44" s="28"/>
      <c r="E44" s="28"/>
      <c r="F44" s="49"/>
      <c r="G44" s="49"/>
      <c r="H44" s="49"/>
      <c r="I44" s="32"/>
      <c r="J44" s="32"/>
      <c r="K44" s="32"/>
      <c r="L44" s="32"/>
      <c r="M44" s="49"/>
      <c r="N44" s="49"/>
      <c r="O44" s="49"/>
      <c r="P44" s="32"/>
      <c r="Q44" s="32"/>
      <c r="R44" s="32"/>
    </row>
    <row r="45" spans="1:18">
      <c r="A45" s="97">
        <v>40</v>
      </c>
      <c r="B45" s="97"/>
      <c r="C45" s="41" t="s">
        <v>252</v>
      </c>
      <c r="D45" s="28"/>
      <c r="E45" s="28"/>
      <c r="F45" s="49"/>
      <c r="G45" s="49"/>
      <c r="H45" s="49"/>
      <c r="I45" s="206" t="s">
        <v>252</v>
      </c>
      <c r="J45" s="60" t="s">
        <v>358</v>
      </c>
      <c r="K45" s="49">
        <v>0.1</v>
      </c>
      <c r="L45" s="49">
        <v>0</v>
      </c>
      <c r="M45" s="49"/>
      <c r="N45" s="49"/>
      <c r="O45" s="49"/>
      <c r="P45" s="32"/>
      <c r="Q45" s="32"/>
      <c r="R45" s="32"/>
    </row>
    <row r="46" spans="1:18">
      <c r="A46" s="97">
        <v>41</v>
      </c>
      <c r="B46" s="97"/>
      <c r="C46" s="32" t="s">
        <v>72</v>
      </c>
      <c r="D46" s="28"/>
      <c r="E46" s="28"/>
      <c r="F46" s="49"/>
      <c r="G46" s="49"/>
      <c r="H46" s="49"/>
      <c r="I46" s="206" t="s">
        <v>72</v>
      </c>
      <c r="J46" s="60" t="s">
        <v>376</v>
      </c>
      <c r="K46" s="32">
        <v>1.2</v>
      </c>
      <c r="L46" s="32">
        <v>0</v>
      </c>
      <c r="M46" s="49"/>
      <c r="N46" s="49"/>
      <c r="O46" s="49"/>
      <c r="P46" s="32"/>
      <c r="Q46" s="32"/>
      <c r="R46" s="32"/>
    </row>
    <row r="47" spans="1:18">
      <c r="A47" s="97">
        <v>42</v>
      </c>
      <c r="B47" s="97"/>
      <c r="C47" s="32" t="s">
        <v>90</v>
      </c>
      <c r="D47" s="28"/>
      <c r="E47" s="28"/>
      <c r="F47" s="49"/>
      <c r="G47" s="49"/>
      <c r="H47" s="49"/>
      <c r="I47" s="206"/>
      <c r="J47" s="60"/>
      <c r="K47" s="32"/>
      <c r="L47" s="206"/>
      <c r="M47" s="49"/>
      <c r="N47" s="49"/>
      <c r="O47" s="49"/>
      <c r="P47" s="32"/>
      <c r="Q47" s="32"/>
      <c r="R47" s="32"/>
    </row>
    <row r="48" spans="1:18">
      <c r="A48" s="97">
        <v>43</v>
      </c>
      <c r="B48" s="97"/>
      <c r="C48" s="32" t="s">
        <v>53</v>
      </c>
      <c r="D48" s="28"/>
      <c r="E48" s="28"/>
      <c r="F48" s="49"/>
      <c r="G48" s="49"/>
      <c r="H48" s="49"/>
      <c r="I48" s="32"/>
      <c r="J48" s="60"/>
      <c r="K48" s="32"/>
      <c r="L48" s="32"/>
      <c r="M48" s="49"/>
      <c r="N48" s="49"/>
      <c r="O48" s="49"/>
      <c r="P48" s="32"/>
      <c r="Q48" s="32"/>
      <c r="R48" s="32"/>
    </row>
    <row r="49" spans="1:18">
      <c r="A49" s="97">
        <v>44</v>
      </c>
      <c r="B49" s="97"/>
      <c r="C49" s="32" t="s">
        <v>314</v>
      </c>
      <c r="D49" s="28"/>
      <c r="E49" s="28"/>
      <c r="F49" s="49"/>
      <c r="G49" s="49"/>
      <c r="H49" s="49"/>
      <c r="I49" s="32" t="s">
        <v>314</v>
      </c>
      <c r="J49" s="60" t="s">
        <v>837</v>
      </c>
      <c r="K49" s="32">
        <v>0.51</v>
      </c>
      <c r="L49" s="32">
        <v>0.5</v>
      </c>
      <c r="M49" s="49"/>
      <c r="N49" s="49"/>
      <c r="O49" s="49"/>
      <c r="P49" s="32"/>
      <c r="Q49" s="32"/>
      <c r="R49" s="32"/>
    </row>
    <row r="50" spans="1:18">
      <c r="A50" s="97">
        <v>45</v>
      </c>
      <c r="B50" s="97"/>
      <c r="C50" s="32" t="s">
        <v>847</v>
      </c>
      <c r="D50" s="28"/>
      <c r="E50" s="28"/>
      <c r="F50" s="49"/>
      <c r="G50" s="49"/>
      <c r="H50" s="49"/>
      <c r="I50" s="206"/>
      <c r="J50" s="60"/>
      <c r="K50" s="32"/>
      <c r="L50" s="32"/>
      <c r="M50" s="49"/>
      <c r="N50" s="49"/>
      <c r="O50" s="49"/>
      <c r="P50" s="32"/>
      <c r="Q50" s="32"/>
      <c r="R50" s="32"/>
    </row>
    <row r="51" spans="1:18">
      <c r="A51" s="97"/>
      <c r="B51" s="97"/>
      <c r="C51" s="32" t="s">
        <v>50</v>
      </c>
      <c r="D51" s="28"/>
      <c r="E51" s="28"/>
      <c r="F51" s="49"/>
      <c r="G51" s="49"/>
      <c r="H51" s="49"/>
      <c r="I51" s="32" t="s">
        <v>50</v>
      </c>
      <c r="J51" s="32" t="s">
        <v>835</v>
      </c>
      <c r="K51" s="32">
        <v>1.38</v>
      </c>
      <c r="L51" s="32">
        <v>0.1</v>
      </c>
      <c r="M51" s="49"/>
      <c r="N51" s="49"/>
      <c r="O51" s="49"/>
      <c r="P51" s="32"/>
      <c r="Q51" s="32"/>
      <c r="R51" s="32"/>
    </row>
    <row r="52" spans="1:18">
      <c r="A52" s="97">
        <v>46</v>
      </c>
      <c r="B52" s="97"/>
      <c r="C52" s="32" t="s">
        <v>593</v>
      </c>
      <c r="D52" s="28"/>
      <c r="E52" s="28"/>
      <c r="F52" s="49"/>
      <c r="G52" s="49"/>
      <c r="H52" s="49"/>
      <c r="I52" s="206"/>
      <c r="J52" s="60"/>
      <c r="K52" s="32"/>
      <c r="L52" s="206"/>
      <c r="M52" s="49"/>
      <c r="N52" s="49"/>
      <c r="O52" s="49"/>
      <c r="P52" s="32"/>
      <c r="Q52" s="32"/>
      <c r="R52" s="32"/>
    </row>
    <row r="53" spans="1:18">
      <c r="A53" s="97">
        <v>47</v>
      </c>
      <c r="B53" s="97" t="s">
        <v>848</v>
      </c>
      <c r="C53" s="41" t="s">
        <v>249</v>
      </c>
      <c r="D53" s="49">
        <v>2.87</v>
      </c>
      <c r="E53" s="49">
        <v>2.72</v>
      </c>
      <c r="F53" s="49">
        <v>0.15</v>
      </c>
      <c r="G53" s="49">
        <v>1.22</v>
      </c>
      <c r="H53" s="49">
        <v>0.15</v>
      </c>
      <c r="I53" s="41" t="s">
        <v>249</v>
      </c>
      <c r="J53" s="41" t="s">
        <v>513</v>
      </c>
      <c r="K53" s="49">
        <v>0.42</v>
      </c>
      <c r="L53" s="49">
        <v>0</v>
      </c>
      <c r="M53" s="32">
        <v>0</v>
      </c>
      <c r="N53" s="32">
        <v>0</v>
      </c>
      <c r="O53" s="49">
        <v>1.5</v>
      </c>
      <c r="P53" s="49">
        <v>0</v>
      </c>
      <c r="Q53" s="32">
        <v>0</v>
      </c>
      <c r="R53" s="32">
        <v>0</v>
      </c>
    </row>
    <row r="54" spans="1:18">
      <c r="A54" s="97">
        <v>48</v>
      </c>
      <c r="B54" s="97"/>
      <c r="C54" s="41" t="s">
        <v>391</v>
      </c>
      <c r="D54" s="49"/>
      <c r="E54" s="49"/>
      <c r="F54" s="49"/>
      <c r="G54" s="49"/>
      <c r="H54" s="49"/>
      <c r="I54" s="41" t="s">
        <v>391</v>
      </c>
      <c r="J54" s="41" t="s">
        <v>849</v>
      </c>
      <c r="K54" s="49">
        <v>0.3</v>
      </c>
      <c r="L54" s="49">
        <v>0</v>
      </c>
      <c r="M54" s="32"/>
      <c r="N54" s="32"/>
      <c r="O54" s="49"/>
      <c r="P54" s="49"/>
      <c r="Q54" s="32"/>
      <c r="R54" s="32"/>
    </row>
    <row r="55" spans="1:18">
      <c r="A55" s="97">
        <v>49</v>
      </c>
      <c r="B55" s="97"/>
      <c r="C55" s="41" t="s">
        <v>189</v>
      </c>
      <c r="D55" s="49"/>
      <c r="E55" s="49"/>
      <c r="F55" s="49"/>
      <c r="G55" s="49"/>
      <c r="H55" s="49"/>
      <c r="I55" s="41" t="s">
        <v>189</v>
      </c>
      <c r="J55" s="41" t="s">
        <v>849</v>
      </c>
      <c r="K55" s="49">
        <v>0.3</v>
      </c>
      <c r="L55" s="49">
        <v>0.15</v>
      </c>
      <c r="M55" s="32"/>
      <c r="N55" s="32"/>
      <c r="O55" s="49"/>
      <c r="P55" s="49"/>
      <c r="Q55" s="32"/>
      <c r="R55" s="32"/>
    </row>
    <row r="56" spans="1:18">
      <c r="A56" s="97">
        <v>50</v>
      </c>
      <c r="B56" s="97"/>
      <c r="C56" s="41" t="s">
        <v>195</v>
      </c>
      <c r="D56" s="49"/>
      <c r="E56" s="49"/>
      <c r="F56" s="49"/>
      <c r="G56" s="49"/>
      <c r="H56" s="49"/>
      <c r="I56" s="41"/>
      <c r="J56" s="41"/>
      <c r="K56" s="49"/>
      <c r="L56" s="49"/>
      <c r="M56" s="32"/>
      <c r="N56" s="32"/>
      <c r="O56" s="49"/>
      <c r="P56" s="49"/>
      <c r="Q56" s="32"/>
      <c r="R56" s="32"/>
    </row>
    <row r="57" spans="1:18">
      <c r="A57" s="97">
        <v>51</v>
      </c>
      <c r="B57" s="97"/>
      <c r="C57" s="41" t="s">
        <v>850</v>
      </c>
      <c r="D57" s="49"/>
      <c r="E57" s="49"/>
      <c r="F57" s="49"/>
      <c r="G57" s="49"/>
      <c r="H57" s="49"/>
      <c r="I57" s="41"/>
      <c r="J57" s="41"/>
      <c r="K57" s="49"/>
      <c r="L57" s="49"/>
      <c r="M57" s="32"/>
      <c r="N57" s="32"/>
      <c r="O57" s="49"/>
      <c r="P57" s="49"/>
      <c r="Q57" s="32"/>
      <c r="R57" s="32"/>
    </row>
    <row r="58" spans="1:18">
      <c r="A58" s="97">
        <v>52</v>
      </c>
      <c r="B58" s="97"/>
      <c r="C58" s="41" t="s">
        <v>851</v>
      </c>
      <c r="D58" s="49"/>
      <c r="E58" s="49"/>
      <c r="F58" s="49"/>
      <c r="G58" s="49"/>
      <c r="H58" s="49"/>
      <c r="I58" s="41"/>
      <c r="J58" s="41"/>
      <c r="K58" s="49"/>
      <c r="L58" s="49"/>
      <c r="M58" s="32"/>
      <c r="N58" s="32"/>
      <c r="O58" s="49"/>
      <c r="P58" s="49"/>
      <c r="Q58" s="32"/>
      <c r="R58" s="32"/>
    </row>
    <row r="59" spans="1:18">
      <c r="A59" s="97">
        <v>53</v>
      </c>
      <c r="B59" s="97"/>
      <c r="C59" s="32" t="s">
        <v>301</v>
      </c>
      <c r="D59" s="49"/>
      <c r="E59" s="49"/>
      <c r="F59" s="49"/>
      <c r="G59" s="49"/>
      <c r="H59" s="49"/>
      <c r="I59" s="206" t="s">
        <v>301</v>
      </c>
      <c r="J59" s="60" t="s">
        <v>837</v>
      </c>
      <c r="K59" s="32">
        <v>0.2</v>
      </c>
      <c r="L59" s="32">
        <v>0</v>
      </c>
      <c r="M59" s="32"/>
      <c r="N59" s="32"/>
      <c r="O59" s="49"/>
      <c r="P59" s="49"/>
      <c r="Q59" s="32"/>
      <c r="R59" s="32"/>
    </row>
  </sheetData>
  <mergeCells count="89">
    <mergeCell ref="A1:R1"/>
    <mergeCell ref="M2:Q2"/>
    <mergeCell ref="A3:F3"/>
    <mergeCell ref="K3:N3"/>
    <mergeCell ref="O3:R3"/>
    <mergeCell ref="E4:R4"/>
    <mergeCell ref="G5:L5"/>
    <mergeCell ref="M5:N5"/>
    <mergeCell ref="O5:P5"/>
    <mergeCell ref="Q5:R5"/>
    <mergeCell ref="A7:C7"/>
    <mergeCell ref="A4:A6"/>
    <mergeCell ref="B4:B6"/>
    <mergeCell ref="B8:B9"/>
    <mergeCell ref="B10:B13"/>
    <mergeCell ref="B14:B23"/>
    <mergeCell ref="B24:B35"/>
    <mergeCell ref="B36:B52"/>
    <mergeCell ref="B53:B59"/>
    <mergeCell ref="C4:C6"/>
    <mergeCell ref="D4:D6"/>
    <mergeCell ref="D8:D9"/>
    <mergeCell ref="D10:D13"/>
    <mergeCell ref="D14:D23"/>
    <mergeCell ref="D24:D35"/>
    <mergeCell ref="D36:D52"/>
    <mergeCell ref="D53:D59"/>
    <mergeCell ref="E5:E6"/>
    <mergeCell ref="E8:E9"/>
    <mergeCell ref="E10:E13"/>
    <mergeCell ref="E14:E23"/>
    <mergeCell ref="E24:E35"/>
    <mergeCell ref="E36:E52"/>
    <mergeCell ref="E53:E59"/>
    <mergeCell ref="F5:F6"/>
    <mergeCell ref="F8:F9"/>
    <mergeCell ref="F10:F13"/>
    <mergeCell ref="F14:F23"/>
    <mergeCell ref="F24:F35"/>
    <mergeCell ref="F36:F52"/>
    <mergeCell ref="F53:F59"/>
    <mergeCell ref="G8:G9"/>
    <mergeCell ref="G10:G13"/>
    <mergeCell ref="G14:G23"/>
    <mergeCell ref="G24:G35"/>
    <mergeCell ref="G36:G52"/>
    <mergeCell ref="G53:G59"/>
    <mergeCell ref="H8:H9"/>
    <mergeCell ref="H10:H13"/>
    <mergeCell ref="H14:H23"/>
    <mergeCell ref="H24:H35"/>
    <mergeCell ref="H36:H52"/>
    <mergeCell ref="H53:H59"/>
    <mergeCell ref="M8:M9"/>
    <mergeCell ref="M10:M13"/>
    <mergeCell ref="M14:M23"/>
    <mergeCell ref="M24:M35"/>
    <mergeCell ref="M36:M52"/>
    <mergeCell ref="M53:M59"/>
    <mergeCell ref="N8:N9"/>
    <mergeCell ref="N10:N13"/>
    <mergeCell ref="N14:N23"/>
    <mergeCell ref="N24:N35"/>
    <mergeCell ref="N36:N52"/>
    <mergeCell ref="N53:N59"/>
    <mergeCell ref="O8:O9"/>
    <mergeCell ref="O10:O13"/>
    <mergeCell ref="O14:O23"/>
    <mergeCell ref="O24:O35"/>
    <mergeCell ref="O36:O52"/>
    <mergeCell ref="O53:O59"/>
    <mergeCell ref="P8:P9"/>
    <mergeCell ref="P10:P13"/>
    <mergeCell ref="P14:P23"/>
    <mergeCell ref="P24:P35"/>
    <mergeCell ref="P36:P52"/>
    <mergeCell ref="P53:P59"/>
    <mergeCell ref="Q8:Q9"/>
    <mergeCell ref="Q10:Q13"/>
    <mergeCell ref="Q14:Q23"/>
    <mergeCell ref="Q24:Q35"/>
    <mergeCell ref="Q36:Q52"/>
    <mergeCell ref="Q53:Q59"/>
    <mergeCell ref="R8:R9"/>
    <mergeCell ref="R10:R13"/>
    <mergeCell ref="R14:R23"/>
    <mergeCell ref="R24:R35"/>
    <mergeCell ref="R36:R52"/>
    <mergeCell ref="R53:R5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9"/>
  <sheetViews>
    <sheetView workbookViewId="0">
      <selection activeCell="D6" sqref="D6"/>
    </sheetView>
  </sheetViews>
  <sheetFormatPr defaultColWidth="9" defaultRowHeight="14.25"/>
  <cols>
    <col min="2" max="2" width="10.75" customWidth="1"/>
    <col min="3" max="3" width="9.375"/>
    <col min="4" max="4" width="10.375" style="2" customWidth="1"/>
    <col min="5" max="5" width="10.375" style="2"/>
    <col min="6" max="6" width="10.625" style="3" customWidth="1"/>
    <col min="7" max="7" width="9.25" style="2"/>
    <col min="8" max="8" width="9.375" style="2"/>
    <col min="9" max="9" width="9.25"/>
    <col min="11" max="11" width="9.25"/>
    <col min="12" max="12" width="10.375"/>
    <col min="13" max="13" width="9.375"/>
    <col min="15" max="15" width="9.25"/>
    <col min="17" max="18" width="10.375"/>
  </cols>
  <sheetData>
    <row r="1" ht="20.25" spans="1:18">
      <c r="A1" s="402" t="s">
        <v>852</v>
      </c>
      <c r="B1" s="403"/>
      <c r="C1" s="402"/>
      <c r="D1" s="404"/>
      <c r="E1" s="405"/>
      <c r="F1" s="406"/>
      <c r="G1" s="405"/>
      <c r="H1" s="406"/>
      <c r="I1" s="402"/>
      <c r="J1" s="402"/>
      <c r="K1" s="402"/>
      <c r="L1" s="426"/>
      <c r="M1" s="405"/>
      <c r="N1" s="406"/>
      <c r="O1" s="405"/>
      <c r="P1" s="406"/>
      <c r="Q1" s="405"/>
      <c r="R1" s="453"/>
    </row>
    <row r="2" spans="1:18">
      <c r="A2" s="407" t="s">
        <v>853</v>
      </c>
      <c r="B2" s="408"/>
      <c r="C2" s="407"/>
      <c r="D2" s="409"/>
      <c r="E2" s="410" t="s">
        <v>854</v>
      </c>
      <c r="F2" s="411"/>
      <c r="G2" s="410"/>
      <c r="H2" s="411"/>
      <c r="I2" s="410"/>
      <c r="J2" s="427"/>
      <c r="K2" s="427" t="s">
        <v>855</v>
      </c>
      <c r="L2" s="428"/>
      <c r="M2" s="427"/>
      <c r="N2" s="428"/>
      <c r="O2" s="410" t="s">
        <v>856</v>
      </c>
      <c r="P2" s="411"/>
      <c r="Q2" s="410"/>
      <c r="R2" s="410"/>
    </row>
    <row r="3" spans="1:18">
      <c r="A3" s="412" t="s">
        <v>32</v>
      </c>
      <c r="B3" s="59" t="s">
        <v>33</v>
      </c>
      <c r="C3" s="412" t="s">
        <v>34</v>
      </c>
      <c r="D3" s="413" t="s">
        <v>4</v>
      </c>
      <c r="E3" s="414"/>
      <c r="F3" s="414"/>
      <c r="G3" s="414"/>
      <c r="H3" s="414"/>
      <c r="I3" s="429"/>
      <c r="J3" s="429"/>
      <c r="K3" s="429"/>
      <c r="L3" s="429"/>
      <c r="M3" s="414"/>
      <c r="N3" s="414"/>
      <c r="O3" s="414"/>
      <c r="P3" s="414"/>
      <c r="Q3" s="414"/>
      <c r="R3" s="430"/>
    </row>
    <row r="4" spans="1:18">
      <c r="A4" s="412"/>
      <c r="B4" s="59"/>
      <c r="C4" s="412"/>
      <c r="D4" s="415" t="s">
        <v>3</v>
      </c>
      <c r="E4" s="416" t="s">
        <v>4</v>
      </c>
      <c r="F4" s="416" t="s">
        <v>5</v>
      </c>
      <c r="G4" s="415" t="s">
        <v>8</v>
      </c>
      <c r="H4" s="415"/>
      <c r="I4" s="412"/>
      <c r="J4" s="412"/>
      <c r="K4" s="418"/>
      <c r="L4" s="412"/>
      <c r="M4" s="413" t="s">
        <v>9</v>
      </c>
      <c r="N4" s="430"/>
      <c r="O4" s="413" t="s">
        <v>10</v>
      </c>
      <c r="P4" s="430"/>
      <c r="Q4" s="413" t="s">
        <v>11</v>
      </c>
      <c r="R4" s="430"/>
    </row>
    <row r="5" spans="1:18">
      <c r="A5" s="412"/>
      <c r="B5" s="59"/>
      <c r="C5" s="412"/>
      <c r="D5" s="415"/>
      <c r="E5" s="417"/>
      <c r="F5" s="417"/>
      <c r="G5" s="418" t="s">
        <v>4</v>
      </c>
      <c r="H5" s="412" t="s">
        <v>5</v>
      </c>
      <c r="I5" s="412" t="s">
        <v>34</v>
      </c>
      <c r="J5" s="412" t="s">
        <v>38</v>
      </c>
      <c r="K5" s="418" t="s">
        <v>4</v>
      </c>
      <c r="L5" s="412" t="s">
        <v>5</v>
      </c>
      <c r="M5" s="415" t="s">
        <v>4</v>
      </c>
      <c r="N5" s="412" t="s">
        <v>5</v>
      </c>
      <c r="O5" s="415" t="s">
        <v>4</v>
      </c>
      <c r="P5" s="412" t="s">
        <v>5</v>
      </c>
      <c r="Q5" s="415" t="s">
        <v>4</v>
      </c>
      <c r="R5" s="412" t="s">
        <v>5</v>
      </c>
    </row>
    <row r="6" spans="1:18">
      <c r="A6" s="412" t="s">
        <v>3</v>
      </c>
      <c r="B6" s="59"/>
      <c r="C6" s="412"/>
      <c r="D6" s="415">
        <v>5181.54</v>
      </c>
      <c r="E6" s="417">
        <v>4034.78</v>
      </c>
      <c r="F6" s="417">
        <v>1146.76</v>
      </c>
      <c r="G6" s="415">
        <v>465.09</v>
      </c>
      <c r="H6" s="412">
        <v>3.32</v>
      </c>
      <c r="I6" s="412"/>
      <c r="J6" s="412"/>
      <c r="K6" s="415">
        <v>465.09</v>
      </c>
      <c r="L6" s="415">
        <v>3.32</v>
      </c>
      <c r="M6" s="415">
        <v>326.26</v>
      </c>
      <c r="N6" s="415">
        <v>3.31</v>
      </c>
      <c r="O6" s="415">
        <v>303.28</v>
      </c>
      <c r="P6" s="415">
        <v>52.46</v>
      </c>
      <c r="Q6" s="415">
        <v>2940.15</v>
      </c>
      <c r="R6" s="437">
        <v>1087.67</v>
      </c>
    </row>
    <row r="7" spans="1:18">
      <c r="A7" s="194">
        <v>1</v>
      </c>
      <c r="B7" s="41" t="s">
        <v>39</v>
      </c>
      <c r="C7" s="419" t="s">
        <v>720</v>
      </c>
      <c r="D7" s="420">
        <v>3762.37</v>
      </c>
      <c r="E7" s="420">
        <v>2786.7</v>
      </c>
      <c r="F7" s="420">
        <v>975.67</v>
      </c>
      <c r="G7" s="205">
        <v>13.85</v>
      </c>
      <c r="H7" s="420">
        <v>0</v>
      </c>
      <c r="I7" s="419" t="s">
        <v>720</v>
      </c>
      <c r="J7" s="194"/>
      <c r="K7" s="205"/>
      <c r="L7" s="205"/>
      <c r="M7" s="205">
        <v>51.82</v>
      </c>
      <c r="N7" s="420">
        <v>2.99</v>
      </c>
      <c r="O7" s="205">
        <v>120.39</v>
      </c>
      <c r="P7" s="420">
        <v>42.9</v>
      </c>
      <c r="Q7" s="205">
        <v>2600.64</v>
      </c>
      <c r="R7" s="420">
        <v>929.78</v>
      </c>
    </row>
    <row r="8" spans="1:18">
      <c r="A8" s="194"/>
      <c r="B8" s="41"/>
      <c r="C8" s="419" t="s">
        <v>78</v>
      </c>
      <c r="D8" s="421"/>
      <c r="E8" s="421"/>
      <c r="F8" s="421"/>
      <c r="G8" s="205"/>
      <c r="H8" s="421"/>
      <c r="I8" s="419" t="s">
        <v>78</v>
      </c>
      <c r="J8" s="431"/>
      <c r="K8" s="432"/>
      <c r="L8" s="433"/>
      <c r="M8" s="205"/>
      <c r="N8" s="421"/>
      <c r="O8" s="205"/>
      <c r="P8" s="421"/>
      <c r="Q8" s="205"/>
      <c r="R8" s="421"/>
    </row>
    <row r="9" spans="1:18">
      <c r="A9" s="194"/>
      <c r="B9" s="41"/>
      <c r="C9" s="419" t="s">
        <v>857</v>
      </c>
      <c r="D9" s="421"/>
      <c r="E9" s="421"/>
      <c r="F9" s="421"/>
      <c r="G9" s="205"/>
      <c r="H9" s="421"/>
      <c r="I9" s="419" t="s">
        <v>857</v>
      </c>
      <c r="J9" s="194"/>
      <c r="K9" s="205"/>
      <c r="L9" s="205"/>
      <c r="M9" s="205"/>
      <c r="N9" s="421"/>
      <c r="O9" s="205"/>
      <c r="P9" s="421"/>
      <c r="Q9" s="205"/>
      <c r="R9" s="421"/>
    </row>
    <row r="10" spans="1:18">
      <c r="A10" s="194"/>
      <c r="B10" s="41"/>
      <c r="C10" s="422" t="s">
        <v>858</v>
      </c>
      <c r="D10" s="421"/>
      <c r="E10" s="421"/>
      <c r="F10" s="421"/>
      <c r="G10" s="205"/>
      <c r="H10" s="421"/>
      <c r="I10" s="422" t="s">
        <v>858</v>
      </c>
      <c r="J10" s="194" t="s">
        <v>859</v>
      </c>
      <c r="K10" s="205">
        <v>13.2</v>
      </c>
      <c r="L10" s="205"/>
      <c r="M10" s="205"/>
      <c r="N10" s="421"/>
      <c r="O10" s="205"/>
      <c r="P10" s="421"/>
      <c r="Q10" s="205"/>
      <c r="R10" s="421"/>
    </row>
    <row r="11" spans="1:18">
      <c r="A11" s="194"/>
      <c r="B11" s="41"/>
      <c r="C11" s="422" t="s">
        <v>860</v>
      </c>
      <c r="D11" s="421"/>
      <c r="E11" s="421"/>
      <c r="F11" s="421"/>
      <c r="G11" s="205"/>
      <c r="H11" s="421"/>
      <c r="I11" s="422"/>
      <c r="J11" s="194"/>
      <c r="K11" s="205"/>
      <c r="L11" s="205"/>
      <c r="M11" s="205"/>
      <c r="N11" s="421"/>
      <c r="O11" s="205"/>
      <c r="P11" s="421"/>
      <c r="Q11" s="205"/>
      <c r="R11" s="421"/>
    </row>
    <row r="12" spans="1:18">
      <c r="A12" s="194"/>
      <c r="B12" s="41"/>
      <c r="C12" s="422" t="s">
        <v>861</v>
      </c>
      <c r="D12" s="421"/>
      <c r="E12" s="421"/>
      <c r="F12" s="421"/>
      <c r="G12" s="205"/>
      <c r="H12" s="421"/>
      <c r="I12" s="422"/>
      <c r="J12" s="194"/>
      <c r="K12" s="205"/>
      <c r="L12" s="205"/>
      <c r="M12" s="205"/>
      <c r="N12" s="421"/>
      <c r="O12" s="205"/>
      <c r="P12" s="421"/>
      <c r="Q12" s="205"/>
      <c r="R12" s="421"/>
    </row>
    <row r="13" spans="1:18">
      <c r="A13" s="194"/>
      <c r="B13" s="41"/>
      <c r="C13" s="422" t="s">
        <v>862</v>
      </c>
      <c r="D13" s="421"/>
      <c r="E13" s="421"/>
      <c r="F13" s="421"/>
      <c r="G13" s="205"/>
      <c r="H13" s="421"/>
      <c r="I13" s="422" t="s">
        <v>862</v>
      </c>
      <c r="J13" s="434"/>
      <c r="K13" s="205"/>
      <c r="L13" s="65"/>
      <c r="M13" s="205"/>
      <c r="N13" s="421"/>
      <c r="O13" s="205"/>
      <c r="P13" s="421"/>
      <c r="Q13" s="205"/>
      <c r="R13" s="421"/>
    </row>
    <row r="14" spans="1:18">
      <c r="A14" s="194"/>
      <c r="B14" s="41"/>
      <c r="C14" s="422" t="s">
        <v>260</v>
      </c>
      <c r="D14" s="421"/>
      <c r="E14" s="421"/>
      <c r="F14" s="421"/>
      <c r="G14" s="205"/>
      <c r="H14" s="421"/>
      <c r="I14" s="422" t="s">
        <v>260</v>
      </c>
      <c r="J14" s="434" t="s">
        <v>863</v>
      </c>
      <c r="K14" s="205"/>
      <c r="L14" s="65"/>
      <c r="M14" s="205"/>
      <c r="N14" s="421"/>
      <c r="O14" s="205"/>
      <c r="P14" s="421"/>
      <c r="Q14" s="205"/>
      <c r="R14" s="421"/>
    </row>
    <row r="15" spans="1:18">
      <c r="A15" s="194"/>
      <c r="B15" s="41"/>
      <c r="C15" s="422" t="s">
        <v>864</v>
      </c>
      <c r="D15" s="423"/>
      <c r="E15" s="423"/>
      <c r="F15" s="423"/>
      <c r="G15" s="205"/>
      <c r="H15" s="423"/>
      <c r="I15" s="422" t="s">
        <v>864</v>
      </c>
      <c r="J15" s="435" t="s">
        <v>859</v>
      </c>
      <c r="K15" s="168">
        <v>0.65</v>
      </c>
      <c r="L15" s="436"/>
      <c r="M15" s="205"/>
      <c r="N15" s="423"/>
      <c r="O15" s="205"/>
      <c r="P15" s="423"/>
      <c r="Q15" s="205"/>
      <c r="R15" s="423"/>
    </row>
    <row r="16" spans="1:18">
      <c r="A16" s="194">
        <v>2</v>
      </c>
      <c r="B16" s="41" t="s">
        <v>865</v>
      </c>
      <c r="C16" s="419" t="s">
        <v>40</v>
      </c>
      <c r="D16" s="205">
        <v>450.32</v>
      </c>
      <c r="E16" s="420">
        <v>290.14</v>
      </c>
      <c r="F16" s="420">
        <v>160.18</v>
      </c>
      <c r="G16" s="205">
        <v>38.18</v>
      </c>
      <c r="H16" s="420">
        <v>3.12</v>
      </c>
      <c r="I16" s="419" t="s">
        <v>40</v>
      </c>
      <c r="J16" s="434"/>
      <c r="K16" s="205"/>
      <c r="L16" s="437"/>
      <c r="M16" s="420">
        <v>15.43</v>
      </c>
      <c r="N16" s="420">
        <v>0</v>
      </c>
      <c r="O16" s="205">
        <v>124.59</v>
      </c>
      <c r="P16" s="420">
        <v>7.85</v>
      </c>
      <c r="Q16" s="205">
        <v>111.94</v>
      </c>
      <c r="R16" s="420">
        <v>149.21</v>
      </c>
    </row>
    <row r="17" spans="1:18">
      <c r="A17" s="194"/>
      <c r="B17" s="41"/>
      <c r="C17" s="419" t="s">
        <v>726</v>
      </c>
      <c r="D17" s="205"/>
      <c r="E17" s="421"/>
      <c r="F17" s="421"/>
      <c r="G17" s="205"/>
      <c r="H17" s="421"/>
      <c r="I17" s="419" t="s">
        <v>726</v>
      </c>
      <c r="J17" s="438"/>
      <c r="K17" s="439"/>
      <c r="L17" s="440"/>
      <c r="M17" s="421"/>
      <c r="N17" s="421"/>
      <c r="O17" s="205"/>
      <c r="P17" s="421"/>
      <c r="Q17" s="205"/>
      <c r="R17" s="421"/>
    </row>
    <row r="18" spans="1:18">
      <c r="A18" s="194"/>
      <c r="B18" s="41"/>
      <c r="C18" s="422" t="s">
        <v>866</v>
      </c>
      <c r="D18" s="205"/>
      <c r="E18" s="421"/>
      <c r="F18" s="421"/>
      <c r="G18" s="205"/>
      <c r="H18" s="421"/>
      <c r="I18" s="422" t="s">
        <v>866</v>
      </c>
      <c r="J18" s="164"/>
      <c r="K18" s="168"/>
      <c r="L18" s="441"/>
      <c r="M18" s="421"/>
      <c r="N18" s="421"/>
      <c r="O18" s="205"/>
      <c r="P18" s="421"/>
      <c r="Q18" s="205"/>
      <c r="R18" s="421"/>
    </row>
    <row r="19" spans="1:18">
      <c r="A19" s="194"/>
      <c r="B19" s="41"/>
      <c r="C19" s="422" t="s">
        <v>867</v>
      </c>
      <c r="D19" s="205"/>
      <c r="E19" s="421"/>
      <c r="F19" s="421"/>
      <c r="G19" s="205"/>
      <c r="H19" s="421"/>
      <c r="I19" s="422" t="s">
        <v>867</v>
      </c>
      <c r="J19" s="442" t="s">
        <v>868</v>
      </c>
      <c r="K19" s="440">
        <v>30.57</v>
      </c>
      <c r="L19" s="440">
        <v>3.02</v>
      </c>
      <c r="M19" s="421"/>
      <c r="N19" s="421"/>
      <c r="O19" s="205"/>
      <c r="P19" s="421"/>
      <c r="Q19" s="205"/>
      <c r="R19" s="421"/>
    </row>
    <row r="20" spans="1:18">
      <c r="A20" s="194"/>
      <c r="B20" s="41"/>
      <c r="C20" s="422" t="s">
        <v>114</v>
      </c>
      <c r="D20" s="205"/>
      <c r="E20" s="421"/>
      <c r="F20" s="421"/>
      <c r="G20" s="205"/>
      <c r="H20" s="421"/>
      <c r="I20" s="422" t="s">
        <v>114</v>
      </c>
      <c r="J20" s="194"/>
      <c r="K20" s="205"/>
      <c r="L20" s="443"/>
      <c r="M20" s="421"/>
      <c r="N20" s="421"/>
      <c r="O20" s="205"/>
      <c r="P20" s="421"/>
      <c r="Q20" s="205"/>
      <c r="R20" s="421"/>
    </row>
    <row r="21" spans="1:18">
      <c r="A21" s="194"/>
      <c r="B21" s="41"/>
      <c r="C21" s="419" t="s">
        <v>48</v>
      </c>
      <c r="D21" s="205"/>
      <c r="E21" s="421"/>
      <c r="F21" s="421"/>
      <c r="G21" s="205"/>
      <c r="H21" s="421"/>
      <c r="I21" s="419" t="s">
        <v>48</v>
      </c>
      <c r="J21" s="194" t="s">
        <v>869</v>
      </c>
      <c r="K21" s="205">
        <v>7.61</v>
      </c>
      <c r="L21" s="443">
        <v>0.1</v>
      </c>
      <c r="M21" s="421"/>
      <c r="N21" s="421"/>
      <c r="O21" s="205"/>
      <c r="P21" s="421"/>
      <c r="Q21" s="205"/>
      <c r="R21" s="421"/>
    </row>
    <row r="22" spans="1:18">
      <c r="A22" s="194"/>
      <c r="B22" s="41"/>
      <c r="C22" s="422" t="s">
        <v>185</v>
      </c>
      <c r="D22" s="205"/>
      <c r="E22" s="423"/>
      <c r="F22" s="423"/>
      <c r="G22" s="205"/>
      <c r="H22" s="423"/>
      <c r="I22" s="422" t="s">
        <v>185</v>
      </c>
      <c r="J22" s="431"/>
      <c r="K22" s="432"/>
      <c r="L22" s="444"/>
      <c r="M22" s="423"/>
      <c r="N22" s="423"/>
      <c r="O22" s="205"/>
      <c r="P22" s="423"/>
      <c r="Q22" s="205"/>
      <c r="R22" s="423"/>
    </row>
    <row r="23" spans="1:18">
      <c r="A23" s="194">
        <v>3</v>
      </c>
      <c r="B23" s="41" t="s">
        <v>870</v>
      </c>
      <c r="C23" s="419" t="s">
        <v>198</v>
      </c>
      <c r="D23" s="205">
        <v>641.76</v>
      </c>
      <c r="E23" s="420">
        <v>639.98</v>
      </c>
      <c r="F23" s="420">
        <v>1.78</v>
      </c>
      <c r="G23" s="205">
        <v>367.4</v>
      </c>
      <c r="H23" s="420">
        <v>0.2</v>
      </c>
      <c r="I23" s="419" t="s">
        <v>198</v>
      </c>
      <c r="J23" s="194"/>
      <c r="K23" s="205"/>
      <c r="L23" s="443"/>
      <c r="M23" s="205">
        <v>186.81</v>
      </c>
      <c r="N23" s="420">
        <v>0.31</v>
      </c>
      <c r="O23" s="205">
        <v>27.49</v>
      </c>
      <c r="P23" s="420">
        <v>1.27</v>
      </c>
      <c r="Q23" s="205">
        <v>58.28</v>
      </c>
      <c r="R23" s="420">
        <v>0</v>
      </c>
    </row>
    <row r="24" spans="1:18">
      <c r="A24" s="194"/>
      <c r="B24" s="41"/>
      <c r="C24" s="419" t="s">
        <v>125</v>
      </c>
      <c r="D24" s="205"/>
      <c r="E24" s="421"/>
      <c r="F24" s="421"/>
      <c r="G24" s="205"/>
      <c r="H24" s="421"/>
      <c r="I24" s="419" t="s">
        <v>125</v>
      </c>
      <c r="J24" s="438"/>
      <c r="K24" s="439"/>
      <c r="L24" s="440"/>
      <c r="M24" s="205"/>
      <c r="N24" s="421"/>
      <c r="O24" s="205"/>
      <c r="P24" s="421"/>
      <c r="Q24" s="205"/>
      <c r="R24" s="421"/>
    </row>
    <row r="25" spans="1:18">
      <c r="A25" s="194"/>
      <c r="B25" s="41"/>
      <c r="C25" s="422" t="s">
        <v>49</v>
      </c>
      <c r="D25" s="205"/>
      <c r="E25" s="421"/>
      <c r="F25" s="421"/>
      <c r="G25" s="205"/>
      <c r="H25" s="421"/>
      <c r="I25" s="422" t="s">
        <v>49</v>
      </c>
      <c r="J25" s="280" t="s">
        <v>871</v>
      </c>
      <c r="K25" s="205">
        <v>31.95</v>
      </c>
      <c r="L25" s="443"/>
      <c r="M25" s="205"/>
      <c r="N25" s="421"/>
      <c r="O25" s="205"/>
      <c r="P25" s="421"/>
      <c r="Q25" s="205"/>
      <c r="R25" s="421"/>
    </row>
    <row r="26" spans="1:18">
      <c r="A26" s="194"/>
      <c r="B26" s="41"/>
      <c r="C26" s="424" t="s">
        <v>252</v>
      </c>
      <c r="D26" s="205"/>
      <c r="E26" s="421"/>
      <c r="F26" s="421"/>
      <c r="G26" s="205"/>
      <c r="H26" s="421"/>
      <c r="I26" s="424" t="s">
        <v>252</v>
      </c>
      <c r="J26" s="194" t="s">
        <v>713</v>
      </c>
      <c r="K26" s="445">
        <v>14.63</v>
      </c>
      <c r="L26" s="443">
        <v>0.2</v>
      </c>
      <c r="M26" s="205"/>
      <c r="N26" s="421"/>
      <c r="O26" s="205"/>
      <c r="P26" s="421"/>
      <c r="Q26" s="205"/>
      <c r="R26" s="421"/>
    </row>
    <row r="27" spans="1:18">
      <c r="A27" s="194"/>
      <c r="B27" s="41"/>
      <c r="C27" s="419" t="s">
        <v>47</v>
      </c>
      <c r="D27" s="205"/>
      <c r="E27" s="421"/>
      <c r="F27" s="421"/>
      <c r="G27" s="205"/>
      <c r="H27" s="421"/>
      <c r="I27" s="419" t="s">
        <v>47</v>
      </c>
      <c r="J27" s="71" t="s">
        <v>713</v>
      </c>
      <c r="K27" s="205">
        <v>20.72</v>
      </c>
      <c r="L27" s="441"/>
      <c r="M27" s="205"/>
      <c r="N27" s="421"/>
      <c r="O27" s="205"/>
      <c r="P27" s="421"/>
      <c r="Q27" s="205"/>
      <c r="R27" s="421"/>
    </row>
    <row r="28" spans="1:18">
      <c r="A28" s="194"/>
      <c r="B28" s="41"/>
      <c r="C28" s="419" t="s">
        <v>387</v>
      </c>
      <c r="D28" s="205"/>
      <c r="E28" s="421"/>
      <c r="F28" s="421"/>
      <c r="G28" s="205"/>
      <c r="H28" s="421"/>
      <c r="I28" s="419" t="s">
        <v>387</v>
      </c>
      <c r="J28" s="419" t="s">
        <v>859</v>
      </c>
      <c r="K28" s="446">
        <v>36</v>
      </c>
      <c r="L28" s="443"/>
      <c r="M28" s="205"/>
      <c r="N28" s="421"/>
      <c r="O28" s="205"/>
      <c r="P28" s="421"/>
      <c r="Q28" s="205"/>
      <c r="R28" s="421"/>
    </row>
    <row r="29" spans="1:18">
      <c r="A29" s="194"/>
      <c r="B29" s="41"/>
      <c r="C29" s="422" t="s">
        <v>477</v>
      </c>
      <c r="D29" s="205"/>
      <c r="E29" s="421"/>
      <c r="F29" s="421"/>
      <c r="G29" s="205"/>
      <c r="H29" s="421"/>
      <c r="I29" s="422" t="s">
        <v>477</v>
      </c>
      <c r="J29" s="447" t="s">
        <v>872</v>
      </c>
      <c r="K29" s="439">
        <v>28.98</v>
      </c>
      <c r="L29" s="440"/>
      <c r="M29" s="205"/>
      <c r="N29" s="421"/>
      <c r="O29" s="205"/>
      <c r="P29" s="421"/>
      <c r="Q29" s="205"/>
      <c r="R29" s="421"/>
    </row>
    <row r="30" spans="1:18">
      <c r="A30" s="194"/>
      <c r="B30" s="41"/>
      <c r="C30" s="425" t="s">
        <v>54</v>
      </c>
      <c r="D30" s="205"/>
      <c r="E30" s="421"/>
      <c r="F30" s="421"/>
      <c r="G30" s="205"/>
      <c r="H30" s="421"/>
      <c r="I30" s="425" t="s">
        <v>54</v>
      </c>
      <c r="J30" s="434" t="s">
        <v>872</v>
      </c>
      <c r="K30" s="65">
        <v>25.85</v>
      </c>
      <c r="L30" s="448"/>
      <c r="M30" s="205"/>
      <c r="N30" s="421"/>
      <c r="O30" s="205"/>
      <c r="P30" s="421"/>
      <c r="Q30" s="205"/>
      <c r="R30" s="421"/>
    </row>
    <row r="31" spans="1:18">
      <c r="A31" s="194"/>
      <c r="B31" s="41"/>
      <c r="C31" s="419" t="s">
        <v>873</v>
      </c>
      <c r="D31" s="205"/>
      <c r="E31" s="421"/>
      <c r="F31" s="421"/>
      <c r="G31" s="205"/>
      <c r="H31" s="421"/>
      <c r="I31" s="419" t="s">
        <v>873</v>
      </c>
      <c r="J31" s="449" t="s">
        <v>871</v>
      </c>
      <c r="K31" s="205">
        <v>25.2</v>
      </c>
      <c r="L31" s="443"/>
      <c r="M31" s="205"/>
      <c r="N31" s="421"/>
      <c r="O31" s="205"/>
      <c r="P31" s="421"/>
      <c r="Q31" s="205"/>
      <c r="R31" s="421"/>
    </row>
    <row r="32" spans="1:18">
      <c r="A32" s="194"/>
      <c r="B32" s="41"/>
      <c r="C32" s="422" t="s">
        <v>53</v>
      </c>
      <c r="D32" s="205"/>
      <c r="E32" s="421"/>
      <c r="F32" s="421"/>
      <c r="G32" s="205"/>
      <c r="H32" s="421"/>
      <c r="I32" s="422" t="s">
        <v>53</v>
      </c>
      <c r="J32" s="434" t="s">
        <v>713</v>
      </c>
      <c r="K32" s="205">
        <v>20.18</v>
      </c>
      <c r="L32" s="437"/>
      <c r="M32" s="205"/>
      <c r="N32" s="421"/>
      <c r="O32" s="205"/>
      <c r="P32" s="421"/>
      <c r="Q32" s="205"/>
      <c r="R32" s="421"/>
    </row>
    <row r="33" spans="1:18">
      <c r="A33" s="194"/>
      <c r="B33" s="41"/>
      <c r="C33" s="424" t="s">
        <v>94</v>
      </c>
      <c r="D33" s="205"/>
      <c r="E33" s="421"/>
      <c r="F33" s="421"/>
      <c r="G33" s="205"/>
      <c r="H33" s="421"/>
      <c r="I33" s="424" t="s">
        <v>94</v>
      </c>
      <c r="J33" s="194" t="s">
        <v>872</v>
      </c>
      <c r="K33" s="205">
        <v>16.64</v>
      </c>
      <c r="L33" s="443"/>
      <c r="M33" s="205"/>
      <c r="N33" s="421"/>
      <c r="O33" s="205"/>
      <c r="P33" s="421"/>
      <c r="Q33" s="205"/>
      <c r="R33" s="421"/>
    </row>
    <row r="34" spans="1:18">
      <c r="A34" s="194"/>
      <c r="B34" s="41"/>
      <c r="C34" s="419" t="s">
        <v>874</v>
      </c>
      <c r="D34" s="205"/>
      <c r="E34" s="421"/>
      <c r="F34" s="421"/>
      <c r="G34" s="205"/>
      <c r="H34" s="421"/>
      <c r="I34" s="419" t="s">
        <v>874</v>
      </c>
      <c r="J34" s="447" t="s">
        <v>203</v>
      </c>
      <c r="K34" s="439">
        <v>7.08</v>
      </c>
      <c r="L34" s="440"/>
      <c r="M34" s="205"/>
      <c r="N34" s="421"/>
      <c r="O34" s="205"/>
      <c r="P34" s="421"/>
      <c r="Q34" s="205"/>
      <c r="R34" s="421"/>
    </row>
    <row r="35" spans="1:18">
      <c r="A35" s="194"/>
      <c r="B35" s="41"/>
      <c r="C35" s="419" t="s">
        <v>84</v>
      </c>
      <c r="D35" s="205"/>
      <c r="E35" s="421"/>
      <c r="F35" s="421"/>
      <c r="G35" s="205"/>
      <c r="H35" s="421"/>
      <c r="I35" s="419" t="s">
        <v>84</v>
      </c>
      <c r="J35" s="450" t="s">
        <v>863</v>
      </c>
      <c r="K35" s="439">
        <v>10.4</v>
      </c>
      <c r="L35" s="451"/>
      <c r="M35" s="205"/>
      <c r="N35" s="421"/>
      <c r="O35" s="205"/>
      <c r="P35" s="421"/>
      <c r="Q35" s="205"/>
      <c r="R35" s="421"/>
    </row>
    <row r="36" spans="1:18">
      <c r="A36" s="194"/>
      <c r="B36" s="41"/>
      <c r="C36" s="422" t="s">
        <v>76</v>
      </c>
      <c r="D36" s="205"/>
      <c r="E36" s="421"/>
      <c r="F36" s="421"/>
      <c r="G36" s="205"/>
      <c r="H36" s="421"/>
      <c r="I36" s="422" t="s">
        <v>76</v>
      </c>
      <c r="J36" s="434" t="s">
        <v>875</v>
      </c>
      <c r="K36" s="205">
        <v>5.61</v>
      </c>
      <c r="L36" s="437"/>
      <c r="M36" s="205"/>
      <c r="N36" s="421"/>
      <c r="O36" s="205"/>
      <c r="P36" s="421"/>
      <c r="Q36" s="205"/>
      <c r="R36" s="421"/>
    </row>
    <row r="37" spans="1:18">
      <c r="A37" s="194"/>
      <c r="B37" s="41"/>
      <c r="C37" s="419" t="s">
        <v>50</v>
      </c>
      <c r="D37" s="205"/>
      <c r="E37" s="421"/>
      <c r="F37" s="421"/>
      <c r="G37" s="205"/>
      <c r="H37" s="421"/>
      <c r="I37" s="419" t="s">
        <v>50</v>
      </c>
      <c r="J37" s="452" t="s">
        <v>713</v>
      </c>
      <c r="K37" s="439">
        <v>20.04</v>
      </c>
      <c r="L37" s="440"/>
      <c r="M37" s="205"/>
      <c r="N37" s="421"/>
      <c r="O37" s="205"/>
      <c r="P37" s="421"/>
      <c r="Q37" s="205"/>
      <c r="R37" s="421"/>
    </row>
    <row r="38" spans="1:18">
      <c r="A38" s="194"/>
      <c r="B38" s="41"/>
      <c r="C38" s="419" t="s">
        <v>102</v>
      </c>
      <c r="D38" s="205"/>
      <c r="E38" s="421"/>
      <c r="F38" s="421"/>
      <c r="G38" s="205"/>
      <c r="H38" s="421"/>
      <c r="I38" s="419" t="s">
        <v>102</v>
      </c>
      <c r="J38" s="452" t="s">
        <v>869</v>
      </c>
      <c r="K38" s="439">
        <v>11.88</v>
      </c>
      <c r="L38" s="440"/>
      <c r="M38" s="205"/>
      <c r="N38" s="421"/>
      <c r="O38" s="205"/>
      <c r="P38" s="421"/>
      <c r="Q38" s="205"/>
      <c r="R38" s="421"/>
    </row>
    <row r="39" spans="1:18">
      <c r="A39" s="194"/>
      <c r="B39" s="41"/>
      <c r="C39" s="422" t="s">
        <v>644</v>
      </c>
      <c r="D39" s="205"/>
      <c r="E39" s="421"/>
      <c r="F39" s="421"/>
      <c r="G39" s="205"/>
      <c r="H39" s="421"/>
      <c r="I39" s="422" t="s">
        <v>644</v>
      </c>
      <c r="J39" s="194"/>
      <c r="K39" s="205"/>
      <c r="L39" s="443"/>
      <c r="M39" s="205"/>
      <c r="N39" s="421"/>
      <c r="O39" s="205"/>
      <c r="P39" s="421"/>
      <c r="Q39" s="205"/>
      <c r="R39" s="421"/>
    </row>
    <row r="40" spans="1:18">
      <c r="A40" s="194"/>
      <c r="B40" s="41"/>
      <c r="C40" s="419" t="s">
        <v>876</v>
      </c>
      <c r="D40" s="205"/>
      <c r="E40" s="421"/>
      <c r="F40" s="421"/>
      <c r="G40" s="205"/>
      <c r="H40" s="421"/>
      <c r="I40" s="419" t="s">
        <v>876</v>
      </c>
      <c r="J40" s="438" t="s">
        <v>877</v>
      </c>
      <c r="K40" s="439">
        <v>19.84</v>
      </c>
      <c r="L40" s="440"/>
      <c r="M40" s="205"/>
      <c r="N40" s="421"/>
      <c r="O40" s="205"/>
      <c r="P40" s="421"/>
      <c r="Q40" s="205"/>
      <c r="R40" s="421"/>
    </row>
    <row r="41" spans="1:18">
      <c r="A41" s="194"/>
      <c r="B41" s="41"/>
      <c r="C41" s="422" t="s">
        <v>878</v>
      </c>
      <c r="D41" s="205"/>
      <c r="E41" s="421"/>
      <c r="F41" s="421"/>
      <c r="G41" s="205"/>
      <c r="H41" s="421"/>
      <c r="I41" s="422" t="s">
        <v>878</v>
      </c>
      <c r="J41" s="449" t="s">
        <v>875</v>
      </c>
      <c r="K41" s="445">
        <v>16.18</v>
      </c>
      <c r="L41" s="443"/>
      <c r="M41" s="205"/>
      <c r="N41" s="421"/>
      <c r="O41" s="205"/>
      <c r="P41" s="421"/>
      <c r="Q41" s="205"/>
      <c r="R41" s="421"/>
    </row>
    <row r="42" spans="1:18">
      <c r="A42" s="194"/>
      <c r="B42" s="41"/>
      <c r="C42" s="422" t="s">
        <v>879</v>
      </c>
      <c r="D42" s="205"/>
      <c r="E42" s="421"/>
      <c r="F42" s="421"/>
      <c r="G42" s="205"/>
      <c r="H42" s="421"/>
      <c r="I42" s="422" t="s">
        <v>879</v>
      </c>
      <c r="J42" s="194" t="s">
        <v>863</v>
      </c>
      <c r="K42" s="205">
        <v>0</v>
      </c>
      <c r="L42" s="443"/>
      <c r="M42" s="205"/>
      <c r="N42" s="421"/>
      <c r="O42" s="205"/>
      <c r="P42" s="421"/>
      <c r="Q42" s="205"/>
      <c r="R42" s="421"/>
    </row>
    <row r="43" spans="1:18">
      <c r="A43" s="194"/>
      <c r="B43" s="41"/>
      <c r="C43" s="419" t="s">
        <v>583</v>
      </c>
      <c r="D43" s="205"/>
      <c r="E43" s="421"/>
      <c r="F43" s="421"/>
      <c r="G43" s="205"/>
      <c r="H43" s="421"/>
      <c r="I43" s="419" t="s">
        <v>583</v>
      </c>
      <c r="J43" s="452" t="s">
        <v>880</v>
      </c>
      <c r="K43" s="439">
        <v>3.5</v>
      </c>
      <c r="L43" s="440"/>
      <c r="M43" s="205"/>
      <c r="N43" s="421"/>
      <c r="O43" s="205"/>
      <c r="P43" s="421"/>
      <c r="Q43" s="205"/>
      <c r="R43" s="421"/>
    </row>
    <row r="44" spans="1:18">
      <c r="A44" s="194"/>
      <c r="B44" s="41"/>
      <c r="C44" s="422" t="s">
        <v>727</v>
      </c>
      <c r="D44" s="205"/>
      <c r="E44" s="421"/>
      <c r="F44" s="421"/>
      <c r="G44" s="205"/>
      <c r="H44" s="421"/>
      <c r="I44" s="422" t="s">
        <v>727</v>
      </c>
      <c r="J44" s="452" t="s">
        <v>669</v>
      </c>
      <c r="K44" s="439">
        <v>5.85</v>
      </c>
      <c r="L44" s="440"/>
      <c r="M44" s="205"/>
      <c r="N44" s="421"/>
      <c r="O44" s="205"/>
      <c r="P44" s="421"/>
      <c r="Q44" s="205"/>
      <c r="R44" s="421"/>
    </row>
    <row r="45" spans="1:18">
      <c r="A45" s="194"/>
      <c r="B45" s="41"/>
      <c r="C45" s="422" t="s">
        <v>63</v>
      </c>
      <c r="D45" s="205"/>
      <c r="E45" s="421"/>
      <c r="F45" s="421"/>
      <c r="G45" s="205"/>
      <c r="H45" s="421"/>
      <c r="I45" s="422" t="s">
        <v>63</v>
      </c>
      <c r="J45" s="419" t="s">
        <v>877</v>
      </c>
      <c r="K45" s="443">
        <v>2.55</v>
      </c>
      <c r="L45" s="443"/>
      <c r="M45" s="205"/>
      <c r="N45" s="421"/>
      <c r="O45" s="205"/>
      <c r="P45" s="421"/>
      <c r="Q45" s="205"/>
      <c r="R45" s="421"/>
    </row>
    <row r="46" spans="1:18">
      <c r="A46" s="194"/>
      <c r="B46" s="41"/>
      <c r="C46" s="422" t="s">
        <v>748</v>
      </c>
      <c r="D46" s="205"/>
      <c r="E46" s="421"/>
      <c r="F46" s="421"/>
      <c r="G46" s="205"/>
      <c r="H46" s="421"/>
      <c r="I46" s="422" t="s">
        <v>748</v>
      </c>
      <c r="J46" s="419" t="s">
        <v>859</v>
      </c>
      <c r="K46" s="446">
        <v>8.36</v>
      </c>
      <c r="L46" s="443"/>
      <c r="M46" s="205"/>
      <c r="N46" s="421"/>
      <c r="O46" s="205"/>
      <c r="P46" s="421"/>
      <c r="Q46" s="205"/>
      <c r="R46" s="421"/>
    </row>
    <row r="47" spans="1:18">
      <c r="A47" s="194"/>
      <c r="B47" s="41"/>
      <c r="C47" s="422" t="s">
        <v>52</v>
      </c>
      <c r="D47" s="205"/>
      <c r="E47" s="421"/>
      <c r="F47" s="421"/>
      <c r="G47" s="205"/>
      <c r="H47" s="421"/>
      <c r="I47" s="422" t="s">
        <v>52</v>
      </c>
      <c r="J47" s="194" t="s">
        <v>881</v>
      </c>
      <c r="K47" s="205">
        <v>8.27</v>
      </c>
      <c r="L47" s="443"/>
      <c r="M47" s="205"/>
      <c r="N47" s="421"/>
      <c r="O47" s="205"/>
      <c r="P47" s="421"/>
      <c r="Q47" s="205"/>
      <c r="R47" s="421"/>
    </row>
    <row r="48" spans="1:18">
      <c r="A48" s="194"/>
      <c r="B48" s="41"/>
      <c r="C48" s="419" t="s">
        <v>771</v>
      </c>
      <c r="D48" s="205"/>
      <c r="E48" s="421"/>
      <c r="F48" s="421"/>
      <c r="G48" s="205"/>
      <c r="H48" s="421"/>
      <c r="I48" s="419" t="s">
        <v>771</v>
      </c>
      <c r="J48" s="194" t="s">
        <v>872</v>
      </c>
      <c r="K48" s="205">
        <v>8.73</v>
      </c>
      <c r="L48" s="443"/>
      <c r="M48" s="205"/>
      <c r="N48" s="421"/>
      <c r="O48" s="205"/>
      <c r="P48" s="421"/>
      <c r="Q48" s="205"/>
      <c r="R48" s="421"/>
    </row>
    <row r="49" spans="1:18">
      <c r="A49" s="194"/>
      <c r="B49" s="41"/>
      <c r="C49" s="419" t="s">
        <v>96</v>
      </c>
      <c r="D49" s="205"/>
      <c r="E49" s="421"/>
      <c r="F49" s="421"/>
      <c r="G49" s="205"/>
      <c r="H49" s="421"/>
      <c r="I49" s="419" t="s">
        <v>96</v>
      </c>
      <c r="J49" s="449" t="s">
        <v>871</v>
      </c>
      <c r="K49" s="205">
        <v>8.87</v>
      </c>
      <c r="L49" s="443"/>
      <c r="M49" s="205"/>
      <c r="N49" s="421"/>
      <c r="O49" s="205"/>
      <c r="P49" s="421"/>
      <c r="Q49" s="205"/>
      <c r="R49" s="421"/>
    </row>
    <row r="50" spans="1:18">
      <c r="A50" s="194"/>
      <c r="B50" s="41"/>
      <c r="C50" s="419" t="s">
        <v>745</v>
      </c>
      <c r="D50" s="205"/>
      <c r="E50" s="423"/>
      <c r="F50" s="423"/>
      <c r="G50" s="205"/>
      <c r="H50" s="423"/>
      <c r="I50" s="419" t="s">
        <v>745</v>
      </c>
      <c r="J50" s="280" t="s">
        <v>203</v>
      </c>
      <c r="K50" s="445">
        <v>10.09</v>
      </c>
      <c r="L50" s="443"/>
      <c r="M50" s="205"/>
      <c r="N50" s="423"/>
      <c r="O50" s="205"/>
      <c r="P50" s="423"/>
      <c r="Q50" s="205"/>
      <c r="R50" s="423"/>
    </row>
    <row r="51" spans="1:18">
      <c r="A51" s="194">
        <v>4</v>
      </c>
      <c r="B51" s="41" t="s">
        <v>559</v>
      </c>
      <c r="C51" s="422" t="s">
        <v>882</v>
      </c>
      <c r="D51" s="205">
        <v>98.16</v>
      </c>
      <c r="E51" s="420">
        <v>98.16</v>
      </c>
      <c r="F51" s="420">
        <v>0</v>
      </c>
      <c r="G51" s="205">
        <v>23.28</v>
      </c>
      <c r="H51" s="420">
        <v>0</v>
      </c>
      <c r="I51" s="422" t="s">
        <v>882</v>
      </c>
      <c r="J51" s="164" t="s">
        <v>883</v>
      </c>
      <c r="K51" s="168">
        <v>2.08</v>
      </c>
      <c r="L51" s="168"/>
      <c r="M51" s="205">
        <v>22.83</v>
      </c>
      <c r="N51" s="420">
        <v>0</v>
      </c>
      <c r="O51" s="205">
        <v>12.67</v>
      </c>
      <c r="P51" s="420">
        <v>0</v>
      </c>
      <c r="Q51" s="205">
        <v>39.38</v>
      </c>
      <c r="R51" s="420">
        <v>0</v>
      </c>
    </row>
    <row r="52" spans="1:18">
      <c r="A52" s="194"/>
      <c r="B52" s="41"/>
      <c r="C52" s="419" t="s">
        <v>884</v>
      </c>
      <c r="D52" s="205"/>
      <c r="E52" s="421"/>
      <c r="F52" s="421"/>
      <c r="G52" s="205"/>
      <c r="H52" s="421"/>
      <c r="I52" s="419" t="s">
        <v>884</v>
      </c>
      <c r="J52" s="449" t="s">
        <v>669</v>
      </c>
      <c r="K52" s="205">
        <v>8.56</v>
      </c>
      <c r="L52" s="205"/>
      <c r="M52" s="205"/>
      <c r="N52" s="421"/>
      <c r="O52" s="205"/>
      <c r="P52" s="421"/>
      <c r="Q52" s="205"/>
      <c r="R52" s="421"/>
    </row>
    <row r="53" spans="1:18">
      <c r="A53" s="194"/>
      <c r="B53" s="41"/>
      <c r="C53" s="419" t="s">
        <v>885</v>
      </c>
      <c r="D53" s="205"/>
      <c r="E53" s="421"/>
      <c r="F53" s="421"/>
      <c r="G53" s="205"/>
      <c r="H53" s="421"/>
      <c r="I53" s="419" t="s">
        <v>885</v>
      </c>
      <c r="J53" s="434" t="s">
        <v>875</v>
      </c>
      <c r="K53" s="205">
        <v>3.91</v>
      </c>
      <c r="L53" s="65"/>
      <c r="M53" s="205"/>
      <c r="N53" s="421"/>
      <c r="O53" s="205"/>
      <c r="P53" s="421"/>
      <c r="Q53" s="205"/>
      <c r="R53" s="421"/>
    </row>
    <row r="54" spans="1:18">
      <c r="A54" s="194"/>
      <c r="B54" s="41"/>
      <c r="C54" s="422" t="s">
        <v>886</v>
      </c>
      <c r="D54" s="205"/>
      <c r="E54" s="421"/>
      <c r="F54" s="421"/>
      <c r="G54" s="205"/>
      <c r="H54" s="421"/>
      <c r="I54" s="422" t="s">
        <v>886</v>
      </c>
      <c r="J54" s="194"/>
      <c r="K54" s="65"/>
      <c r="L54" s="205"/>
      <c r="M54" s="205"/>
      <c r="N54" s="421"/>
      <c r="O54" s="205"/>
      <c r="P54" s="421"/>
      <c r="Q54" s="205"/>
      <c r="R54" s="421"/>
    </row>
    <row r="55" spans="1:18">
      <c r="A55" s="194"/>
      <c r="B55" s="41"/>
      <c r="C55" s="422" t="s">
        <v>887</v>
      </c>
      <c r="D55" s="205"/>
      <c r="E55" s="421"/>
      <c r="F55" s="421"/>
      <c r="G55" s="205"/>
      <c r="H55" s="421"/>
      <c r="I55" s="422" t="s">
        <v>887</v>
      </c>
      <c r="J55" s="194"/>
      <c r="K55" s="205"/>
      <c r="L55" s="205"/>
      <c r="M55" s="205"/>
      <c r="N55" s="421"/>
      <c r="O55" s="205"/>
      <c r="P55" s="421"/>
      <c r="Q55" s="205"/>
      <c r="R55" s="421"/>
    </row>
    <row r="56" spans="1:18">
      <c r="A56" s="194"/>
      <c r="B56" s="41"/>
      <c r="C56" s="422" t="s">
        <v>253</v>
      </c>
      <c r="D56" s="205"/>
      <c r="E56" s="421"/>
      <c r="F56" s="421"/>
      <c r="G56" s="205"/>
      <c r="H56" s="421"/>
      <c r="I56" s="422" t="s">
        <v>253</v>
      </c>
      <c r="J56" s="280" t="s">
        <v>872</v>
      </c>
      <c r="K56" s="205">
        <v>3.73</v>
      </c>
      <c r="L56" s="205"/>
      <c r="M56" s="205"/>
      <c r="N56" s="421"/>
      <c r="O56" s="205"/>
      <c r="P56" s="421"/>
      <c r="Q56" s="205"/>
      <c r="R56" s="421"/>
    </row>
    <row r="57" spans="1:18">
      <c r="A57" s="194"/>
      <c r="B57" s="41"/>
      <c r="C57" s="422" t="s">
        <v>249</v>
      </c>
      <c r="D57" s="205"/>
      <c r="E57" s="421"/>
      <c r="F57" s="421"/>
      <c r="G57" s="205"/>
      <c r="H57" s="421"/>
      <c r="I57" s="422" t="s">
        <v>249</v>
      </c>
      <c r="J57" s="280" t="s">
        <v>669</v>
      </c>
      <c r="K57" s="205">
        <v>1.18</v>
      </c>
      <c r="L57" s="205"/>
      <c r="M57" s="205"/>
      <c r="N57" s="421"/>
      <c r="O57" s="205"/>
      <c r="P57" s="421"/>
      <c r="Q57" s="205"/>
      <c r="R57" s="421"/>
    </row>
    <row r="58" spans="1:18">
      <c r="A58" s="194"/>
      <c r="B58" s="41"/>
      <c r="C58" s="422" t="s">
        <v>115</v>
      </c>
      <c r="D58" s="205"/>
      <c r="E58" s="421"/>
      <c r="F58" s="421"/>
      <c r="G58" s="205"/>
      <c r="H58" s="421"/>
      <c r="I58" s="422" t="s">
        <v>115</v>
      </c>
      <c r="J58" s="194"/>
      <c r="K58" s="65"/>
      <c r="L58" s="205"/>
      <c r="M58" s="205"/>
      <c r="N58" s="421"/>
      <c r="O58" s="205"/>
      <c r="P58" s="421"/>
      <c r="Q58" s="205"/>
      <c r="R58" s="421"/>
    </row>
    <row r="59" spans="1:18">
      <c r="A59" s="194"/>
      <c r="B59" s="41"/>
      <c r="C59" s="194" t="s">
        <v>832</v>
      </c>
      <c r="D59" s="205"/>
      <c r="E59" s="421"/>
      <c r="F59" s="421"/>
      <c r="G59" s="205"/>
      <c r="H59" s="421"/>
      <c r="I59" s="194" t="s">
        <v>832</v>
      </c>
      <c r="J59" s="194"/>
      <c r="K59" s="65"/>
      <c r="L59" s="205"/>
      <c r="M59" s="205"/>
      <c r="N59" s="421"/>
      <c r="O59" s="205"/>
      <c r="P59" s="421"/>
      <c r="Q59" s="205"/>
      <c r="R59" s="421"/>
    </row>
    <row r="60" spans="1:18">
      <c r="A60" s="194"/>
      <c r="B60" s="41"/>
      <c r="C60" s="194" t="s">
        <v>888</v>
      </c>
      <c r="D60" s="205"/>
      <c r="E60" s="421"/>
      <c r="F60" s="421"/>
      <c r="G60" s="205"/>
      <c r="H60" s="421"/>
      <c r="I60" s="194" t="s">
        <v>888</v>
      </c>
      <c r="J60" s="194"/>
      <c r="K60" s="65"/>
      <c r="L60" s="205"/>
      <c r="M60" s="205"/>
      <c r="N60" s="421"/>
      <c r="O60" s="205"/>
      <c r="P60" s="421"/>
      <c r="Q60" s="205"/>
      <c r="R60" s="421"/>
    </row>
    <row r="61" spans="1:18">
      <c r="A61" s="194"/>
      <c r="B61" s="41"/>
      <c r="C61" s="422" t="s">
        <v>119</v>
      </c>
      <c r="D61" s="205"/>
      <c r="E61" s="421"/>
      <c r="F61" s="421"/>
      <c r="G61" s="205"/>
      <c r="H61" s="421"/>
      <c r="I61" s="422" t="s">
        <v>119</v>
      </c>
      <c r="J61" s="194"/>
      <c r="K61" s="205"/>
      <c r="L61" s="205"/>
      <c r="M61" s="205"/>
      <c r="N61" s="421"/>
      <c r="O61" s="205"/>
      <c r="P61" s="421"/>
      <c r="Q61" s="205"/>
      <c r="R61" s="421"/>
    </row>
    <row r="62" spans="1:18">
      <c r="A62" s="194"/>
      <c r="B62" s="41"/>
      <c r="C62" s="422" t="s">
        <v>889</v>
      </c>
      <c r="D62" s="205"/>
      <c r="E62" s="423"/>
      <c r="F62" s="423"/>
      <c r="G62" s="205"/>
      <c r="H62" s="423"/>
      <c r="I62" s="422" t="s">
        <v>889</v>
      </c>
      <c r="J62" s="447" t="s">
        <v>859</v>
      </c>
      <c r="K62" s="439">
        <v>3.82</v>
      </c>
      <c r="L62" s="439"/>
      <c r="M62" s="205"/>
      <c r="N62" s="423"/>
      <c r="O62" s="205"/>
      <c r="P62" s="423"/>
      <c r="Q62" s="205"/>
      <c r="R62" s="423"/>
    </row>
    <row r="63" spans="1:18">
      <c r="A63" s="194">
        <v>5</v>
      </c>
      <c r="B63" s="169" t="s">
        <v>805</v>
      </c>
      <c r="C63" s="422" t="s">
        <v>890</v>
      </c>
      <c r="D63" s="420">
        <v>167.6</v>
      </c>
      <c r="E63" s="420">
        <v>158.56</v>
      </c>
      <c r="F63" s="420">
        <v>9.04</v>
      </c>
      <c r="G63" s="420">
        <v>13.45</v>
      </c>
      <c r="H63" s="420">
        <v>0</v>
      </c>
      <c r="I63" s="422" t="s">
        <v>890</v>
      </c>
      <c r="J63" s="194"/>
      <c r="K63" s="205"/>
      <c r="L63" s="205"/>
      <c r="M63" s="420">
        <v>36.26</v>
      </c>
      <c r="N63" s="420">
        <v>0.01</v>
      </c>
      <c r="O63" s="420">
        <v>15.34</v>
      </c>
      <c r="P63" s="420">
        <v>0.43</v>
      </c>
      <c r="Q63" s="420">
        <v>93.51</v>
      </c>
      <c r="R63" s="420">
        <v>8.6</v>
      </c>
    </row>
    <row r="64" spans="1:18">
      <c r="A64" s="194"/>
      <c r="B64" s="171"/>
      <c r="C64" s="422" t="s">
        <v>891</v>
      </c>
      <c r="D64" s="421"/>
      <c r="E64" s="421"/>
      <c r="F64" s="421"/>
      <c r="G64" s="421"/>
      <c r="H64" s="421"/>
      <c r="I64" s="422" t="s">
        <v>891</v>
      </c>
      <c r="J64" s="447"/>
      <c r="K64" s="439"/>
      <c r="L64" s="439"/>
      <c r="M64" s="421"/>
      <c r="N64" s="421"/>
      <c r="O64" s="421"/>
      <c r="P64" s="421"/>
      <c r="Q64" s="421"/>
      <c r="R64" s="421"/>
    </row>
    <row r="65" spans="1:18">
      <c r="A65" s="194"/>
      <c r="B65" s="171"/>
      <c r="C65" s="422" t="s">
        <v>892</v>
      </c>
      <c r="D65" s="421"/>
      <c r="E65" s="421"/>
      <c r="F65" s="421"/>
      <c r="G65" s="421"/>
      <c r="H65" s="421"/>
      <c r="I65" s="422" t="s">
        <v>892</v>
      </c>
      <c r="J65" s="434"/>
      <c r="K65" s="205"/>
      <c r="L65" s="65"/>
      <c r="M65" s="421"/>
      <c r="N65" s="421"/>
      <c r="O65" s="421"/>
      <c r="P65" s="421"/>
      <c r="Q65" s="421"/>
      <c r="R65" s="421"/>
    </row>
    <row r="66" spans="1:18">
      <c r="A66" s="194"/>
      <c r="B66" s="171"/>
      <c r="C66" s="422" t="s">
        <v>110</v>
      </c>
      <c r="D66" s="421"/>
      <c r="E66" s="421"/>
      <c r="F66" s="421"/>
      <c r="G66" s="421"/>
      <c r="H66" s="421"/>
      <c r="I66" s="422" t="s">
        <v>110</v>
      </c>
      <c r="J66" s="194"/>
      <c r="K66" s="205"/>
      <c r="L66" s="205"/>
      <c r="M66" s="421"/>
      <c r="N66" s="421"/>
      <c r="O66" s="421"/>
      <c r="P66" s="421"/>
      <c r="Q66" s="421"/>
      <c r="R66" s="421"/>
    </row>
    <row r="67" spans="1:18">
      <c r="A67" s="194"/>
      <c r="B67" s="171"/>
      <c r="C67" s="422" t="s">
        <v>243</v>
      </c>
      <c r="D67" s="421"/>
      <c r="E67" s="421"/>
      <c r="F67" s="421"/>
      <c r="G67" s="421"/>
      <c r="H67" s="421"/>
      <c r="I67" s="422" t="s">
        <v>243</v>
      </c>
      <c r="J67" s="194"/>
      <c r="K67" s="65"/>
      <c r="L67" s="205"/>
      <c r="M67" s="421"/>
      <c r="N67" s="421"/>
      <c r="O67" s="421"/>
      <c r="P67" s="421"/>
      <c r="Q67" s="421"/>
      <c r="R67" s="421"/>
    </row>
    <row r="68" spans="1:18">
      <c r="A68" s="194"/>
      <c r="B68" s="171"/>
      <c r="C68" s="422" t="s">
        <v>893</v>
      </c>
      <c r="D68" s="421"/>
      <c r="E68" s="421"/>
      <c r="F68" s="421"/>
      <c r="G68" s="421"/>
      <c r="H68" s="421"/>
      <c r="I68" s="422" t="s">
        <v>893</v>
      </c>
      <c r="J68" s="431" t="s">
        <v>669</v>
      </c>
      <c r="K68" s="432">
        <v>2.54</v>
      </c>
      <c r="L68" s="433"/>
      <c r="M68" s="421"/>
      <c r="N68" s="421"/>
      <c r="O68" s="421"/>
      <c r="P68" s="421"/>
      <c r="Q68" s="421"/>
      <c r="R68" s="421"/>
    </row>
    <row r="69" spans="1:18">
      <c r="A69" s="194"/>
      <c r="B69" s="171"/>
      <c r="C69" s="422" t="s">
        <v>894</v>
      </c>
      <c r="D69" s="421"/>
      <c r="E69" s="421"/>
      <c r="F69" s="421"/>
      <c r="G69" s="421"/>
      <c r="H69" s="421"/>
      <c r="I69" s="422" t="s">
        <v>894</v>
      </c>
      <c r="J69" s="194" t="s">
        <v>713</v>
      </c>
      <c r="K69" s="65">
        <v>0.08</v>
      </c>
      <c r="L69" s="205"/>
      <c r="M69" s="421"/>
      <c r="N69" s="421"/>
      <c r="O69" s="421"/>
      <c r="P69" s="421"/>
      <c r="Q69" s="421"/>
      <c r="R69" s="421"/>
    </row>
    <row r="70" spans="1:18">
      <c r="A70" s="194"/>
      <c r="B70" s="171"/>
      <c r="C70" s="419" t="s">
        <v>895</v>
      </c>
      <c r="D70" s="421"/>
      <c r="E70" s="421"/>
      <c r="F70" s="421"/>
      <c r="G70" s="421"/>
      <c r="H70" s="421"/>
      <c r="I70" s="419" t="s">
        <v>895</v>
      </c>
      <c r="J70" s="434"/>
      <c r="K70" s="205"/>
      <c r="L70" s="65"/>
      <c r="M70" s="421"/>
      <c r="N70" s="421"/>
      <c r="O70" s="421"/>
      <c r="P70" s="421"/>
      <c r="Q70" s="421"/>
      <c r="R70" s="421"/>
    </row>
    <row r="71" spans="1:18">
      <c r="A71" s="194"/>
      <c r="B71" s="171"/>
      <c r="C71" s="422" t="s">
        <v>896</v>
      </c>
      <c r="D71" s="421"/>
      <c r="E71" s="421"/>
      <c r="F71" s="421"/>
      <c r="G71" s="421"/>
      <c r="H71" s="421"/>
      <c r="I71" s="422" t="s">
        <v>896</v>
      </c>
      <c r="J71" s="194"/>
      <c r="K71" s="65"/>
      <c r="L71" s="205"/>
      <c r="M71" s="421"/>
      <c r="N71" s="421"/>
      <c r="O71" s="421"/>
      <c r="P71" s="421"/>
      <c r="Q71" s="421"/>
      <c r="R71" s="421"/>
    </row>
    <row r="72" spans="1:18">
      <c r="A72" s="194"/>
      <c r="B72" s="171"/>
      <c r="C72" s="422" t="s">
        <v>897</v>
      </c>
      <c r="D72" s="421"/>
      <c r="E72" s="421"/>
      <c r="F72" s="421"/>
      <c r="G72" s="421"/>
      <c r="H72" s="421"/>
      <c r="I72" s="422" t="s">
        <v>897</v>
      </c>
      <c r="J72" s="194"/>
      <c r="K72" s="205"/>
      <c r="L72" s="205"/>
      <c r="M72" s="421"/>
      <c r="N72" s="421"/>
      <c r="O72" s="421"/>
      <c r="P72" s="421"/>
      <c r="Q72" s="421"/>
      <c r="R72" s="421"/>
    </row>
    <row r="73" spans="1:18">
      <c r="A73" s="194"/>
      <c r="B73" s="171"/>
      <c r="C73" s="419" t="s">
        <v>898</v>
      </c>
      <c r="D73" s="421"/>
      <c r="E73" s="421"/>
      <c r="F73" s="421"/>
      <c r="G73" s="421"/>
      <c r="H73" s="421"/>
      <c r="I73" s="419" t="s">
        <v>898</v>
      </c>
      <c r="J73" s="194" t="s">
        <v>880</v>
      </c>
      <c r="K73" s="205">
        <v>1.32</v>
      </c>
      <c r="L73" s="205"/>
      <c r="M73" s="421"/>
      <c r="N73" s="421"/>
      <c r="O73" s="421"/>
      <c r="P73" s="421"/>
      <c r="Q73" s="421"/>
      <c r="R73" s="421"/>
    </row>
    <row r="74" spans="1:18">
      <c r="A74" s="194"/>
      <c r="B74" s="171"/>
      <c r="C74" s="422" t="s">
        <v>899</v>
      </c>
      <c r="D74" s="421"/>
      <c r="E74" s="421"/>
      <c r="F74" s="421"/>
      <c r="G74" s="421"/>
      <c r="H74" s="421"/>
      <c r="I74" s="422" t="s">
        <v>899</v>
      </c>
      <c r="J74" s="194"/>
      <c r="K74" s="205"/>
      <c r="L74" s="205"/>
      <c r="M74" s="421"/>
      <c r="N74" s="421"/>
      <c r="O74" s="421"/>
      <c r="P74" s="421"/>
      <c r="Q74" s="421"/>
      <c r="R74" s="421"/>
    </row>
    <row r="75" spans="1:18">
      <c r="A75" s="194"/>
      <c r="B75" s="171"/>
      <c r="C75" s="422" t="s">
        <v>900</v>
      </c>
      <c r="D75" s="421"/>
      <c r="E75" s="421"/>
      <c r="F75" s="421"/>
      <c r="G75" s="421"/>
      <c r="H75" s="421"/>
      <c r="I75" s="422" t="s">
        <v>900</v>
      </c>
      <c r="J75" s="194"/>
      <c r="K75" s="65"/>
      <c r="L75" s="205"/>
      <c r="M75" s="421"/>
      <c r="N75" s="421"/>
      <c r="O75" s="421"/>
      <c r="P75" s="421"/>
      <c r="Q75" s="421"/>
      <c r="R75" s="421"/>
    </row>
    <row r="76" spans="1:18">
      <c r="A76" s="194"/>
      <c r="B76" s="171"/>
      <c r="C76" s="419" t="s">
        <v>57</v>
      </c>
      <c r="D76" s="421"/>
      <c r="E76" s="421"/>
      <c r="F76" s="421"/>
      <c r="G76" s="421"/>
      <c r="H76" s="421"/>
      <c r="I76" s="419" t="s">
        <v>57</v>
      </c>
      <c r="J76" s="194"/>
      <c r="K76" s="205"/>
      <c r="L76" s="205"/>
      <c r="M76" s="421"/>
      <c r="N76" s="421"/>
      <c r="O76" s="421"/>
      <c r="P76" s="421"/>
      <c r="Q76" s="421"/>
      <c r="R76" s="421"/>
    </row>
    <row r="77" spans="1:18">
      <c r="A77" s="194"/>
      <c r="B77" s="171"/>
      <c r="C77" s="422" t="s">
        <v>740</v>
      </c>
      <c r="D77" s="421"/>
      <c r="E77" s="421"/>
      <c r="F77" s="421"/>
      <c r="G77" s="421"/>
      <c r="H77" s="421"/>
      <c r="I77" s="422" t="s">
        <v>740</v>
      </c>
      <c r="J77" s="280" t="s">
        <v>203</v>
      </c>
      <c r="K77" s="205">
        <v>0.2</v>
      </c>
      <c r="L77" s="205"/>
      <c r="M77" s="421"/>
      <c r="N77" s="421"/>
      <c r="O77" s="421"/>
      <c r="P77" s="421"/>
      <c r="Q77" s="421"/>
      <c r="R77" s="421"/>
    </row>
    <row r="78" spans="1:18">
      <c r="A78" s="194"/>
      <c r="B78" s="171"/>
      <c r="C78" s="422" t="s">
        <v>901</v>
      </c>
      <c r="D78" s="421"/>
      <c r="E78" s="421"/>
      <c r="F78" s="421"/>
      <c r="G78" s="421"/>
      <c r="H78" s="421"/>
      <c r="I78" s="422" t="s">
        <v>901</v>
      </c>
      <c r="J78" s="194"/>
      <c r="K78" s="65"/>
      <c r="L78" s="205"/>
      <c r="M78" s="421"/>
      <c r="N78" s="421"/>
      <c r="O78" s="421"/>
      <c r="P78" s="421"/>
      <c r="Q78" s="421"/>
      <c r="R78" s="421"/>
    </row>
    <row r="79" spans="1:18">
      <c r="A79" s="194"/>
      <c r="B79" s="171"/>
      <c r="C79" s="422" t="s">
        <v>902</v>
      </c>
      <c r="D79" s="421"/>
      <c r="E79" s="421"/>
      <c r="F79" s="421"/>
      <c r="G79" s="421"/>
      <c r="H79" s="421"/>
      <c r="I79" s="422" t="s">
        <v>902</v>
      </c>
      <c r="J79" s="194"/>
      <c r="K79" s="205"/>
      <c r="L79" s="205"/>
      <c r="M79" s="421"/>
      <c r="N79" s="421"/>
      <c r="O79" s="421"/>
      <c r="P79" s="421"/>
      <c r="Q79" s="421"/>
      <c r="R79" s="421"/>
    </row>
    <row r="80" spans="1:18">
      <c r="A80" s="194"/>
      <c r="B80" s="171"/>
      <c r="C80" s="422" t="s">
        <v>903</v>
      </c>
      <c r="D80" s="421"/>
      <c r="E80" s="421"/>
      <c r="F80" s="421"/>
      <c r="G80" s="421"/>
      <c r="H80" s="421"/>
      <c r="I80" s="422" t="s">
        <v>903</v>
      </c>
      <c r="J80" s="194"/>
      <c r="K80" s="65"/>
      <c r="L80" s="205"/>
      <c r="M80" s="421"/>
      <c r="N80" s="421"/>
      <c r="O80" s="421"/>
      <c r="P80" s="421"/>
      <c r="Q80" s="421"/>
      <c r="R80" s="421"/>
    </row>
    <row r="81" spans="1:18">
      <c r="A81" s="194"/>
      <c r="B81" s="171"/>
      <c r="C81" s="422" t="s">
        <v>904</v>
      </c>
      <c r="D81" s="421"/>
      <c r="E81" s="421"/>
      <c r="F81" s="421"/>
      <c r="G81" s="421"/>
      <c r="H81" s="421"/>
      <c r="I81" s="422" t="s">
        <v>904</v>
      </c>
      <c r="J81" s="419" t="s">
        <v>877</v>
      </c>
      <c r="K81" s="443">
        <v>1.87</v>
      </c>
      <c r="L81" s="443"/>
      <c r="M81" s="421"/>
      <c r="N81" s="421"/>
      <c r="O81" s="421"/>
      <c r="P81" s="421"/>
      <c r="Q81" s="421"/>
      <c r="R81" s="421"/>
    </row>
    <row r="82" spans="1:18">
      <c r="A82" s="194"/>
      <c r="B82" s="171"/>
      <c r="C82" s="419" t="s">
        <v>905</v>
      </c>
      <c r="D82" s="421"/>
      <c r="E82" s="421"/>
      <c r="F82" s="421"/>
      <c r="G82" s="421"/>
      <c r="H82" s="421"/>
      <c r="I82" s="419" t="s">
        <v>905</v>
      </c>
      <c r="J82" s="434" t="s">
        <v>203</v>
      </c>
      <c r="K82" s="65">
        <v>0.13</v>
      </c>
      <c r="L82" s="65"/>
      <c r="M82" s="421"/>
      <c r="N82" s="421"/>
      <c r="O82" s="421"/>
      <c r="P82" s="421"/>
      <c r="Q82" s="421"/>
      <c r="R82" s="421"/>
    </row>
    <row r="83" spans="1:18">
      <c r="A83" s="194"/>
      <c r="B83" s="171"/>
      <c r="C83" s="422" t="s">
        <v>248</v>
      </c>
      <c r="D83" s="421"/>
      <c r="E83" s="421"/>
      <c r="F83" s="421"/>
      <c r="G83" s="421"/>
      <c r="H83" s="421"/>
      <c r="I83" s="422" t="s">
        <v>248</v>
      </c>
      <c r="J83" s="164"/>
      <c r="K83" s="168"/>
      <c r="L83" s="168"/>
      <c r="M83" s="421"/>
      <c r="N83" s="421"/>
      <c r="O83" s="421"/>
      <c r="P83" s="421"/>
      <c r="Q83" s="421"/>
      <c r="R83" s="421"/>
    </row>
    <row r="84" spans="1:18">
      <c r="A84" s="194"/>
      <c r="B84" s="171"/>
      <c r="C84" s="419" t="s">
        <v>906</v>
      </c>
      <c r="D84" s="421"/>
      <c r="E84" s="421"/>
      <c r="F84" s="421"/>
      <c r="G84" s="421"/>
      <c r="H84" s="421"/>
      <c r="I84" s="419" t="s">
        <v>906</v>
      </c>
      <c r="J84" s="431"/>
      <c r="K84" s="432"/>
      <c r="L84" s="433"/>
      <c r="M84" s="421"/>
      <c r="N84" s="421"/>
      <c r="O84" s="421"/>
      <c r="P84" s="421"/>
      <c r="Q84" s="421"/>
      <c r="R84" s="421"/>
    </row>
    <row r="85" spans="1:18">
      <c r="A85" s="194"/>
      <c r="B85" s="171"/>
      <c r="C85" s="422" t="s">
        <v>907</v>
      </c>
      <c r="D85" s="421"/>
      <c r="E85" s="421"/>
      <c r="F85" s="421"/>
      <c r="G85" s="421"/>
      <c r="H85" s="421"/>
      <c r="I85" s="422" t="s">
        <v>907</v>
      </c>
      <c r="J85" s="419"/>
      <c r="K85" s="443"/>
      <c r="L85" s="443"/>
      <c r="M85" s="421"/>
      <c r="N85" s="421"/>
      <c r="O85" s="421"/>
      <c r="P85" s="421"/>
      <c r="Q85" s="421"/>
      <c r="R85" s="421"/>
    </row>
    <row r="86" spans="1:18">
      <c r="A86" s="194"/>
      <c r="B86" s="171"/>
      <c r="C86" s="422" t="s">
        <v>908</v>
      </c>
      <c r="D86" s="421"/>
      <c r="E86" s="421"/>
      <c r="F86" s="421"/>
      <c r="G86" s="421"/>
      <c r="H86" s="421"/>
      <c r="I86" s="422" t="s">
        <v>908</v>
      </c>
      <c r="J86" s="194"/>
      <c r="K86" s="205"/>
      <c r="L86" s="205"/>
      <c r="M86" s="421"/>
      <c r="N86" s="421"/>
      <c r="O86" s="421"/>
      <c r="P86" s="421"/>
      <c r="Q86" s="421"/>
      <c r="R86" s="421"/>
    </row>
    <row r="87" spans="1:18">
      <c r="A87" s="194"/>
      <c r="B87" s="171"/>
      <c r="C87" s="422" t="s">
        <v>147</v>
      </c>
      <c r="D87" s="421"/>
      <c r="E87" s="421"/>
      <c r="F87" s="421"/>
      <c r="G87" s="421"/>
      <c r="H87" s="421"/>
      <c r="I87" s="422" t="s">
        <v>147</v>
      </c>
      <c r="J87" s="194"/>
      <c r="K87" s="205"/>
      <c r="L87" s="205"/>
      <c r="M87" s="421"/>
      <c r="N87" s="421"/>
      <c r="O87" s="421"/>
      <c r="P87" s="421"/>
      <c r="Q87" s="421"/>
      <c r="R87" s="421"/>
    </row>
    <row r="88" spans="1:18">
      <c r="A88" s="194"/>
      <c r="B88" s="171"/>
      <c r="C88" s="422" t="s">
        <v>909</v>
      </c>
      <c r="D88" s="421"/>
      <c r="E88" s="421"/>
      <c r="F88" s="421"/>
      <c r="G88" s="421"/>
      <c r="H88" s="421"/>
      <c r="I88" s="422" t="s">
        <v>909</v>
      </c>
      <c r="J88" s="280" t="s">
        <v>875</v>
      </c>
      <c r="K88" s="65">
        <v>0.95</v>
      </c>
      <c r="L88" s="205"/>
      <c r="M88" s="421"/>
      <c r="N88" s="421"/>
      <c r="O88" s="421"/>
      <c r="P88" s="421"/>
      <c r="Q88" s="421"/>
      <c r="R88" s="421"/>
    </row>
    <row r="89" spans="1:18">
      <c r="A89" s="194"/>
      <c r="B89" s="171"/>
      <c r="C89" s="422" t="s">
        <v>492</v>
      </c>
      <c r="D89" s="421"/>
      <c r="E89" s="421"/>
      <c r="F89" s="421"/>
      <c r="G89" s="421"/>
      <c r="H89" s="421"/>
      <c r="I89" s="422" t="s">
        <v>492</v>
      </c>
      <c r="J89" s="434" t="s">
        <v>869</v>
      </c>
      <c r="K89" s="65">
        <v>0.95</v>
      </c>
      <c r="L89" s="65"/>
      <c r="M89" s="421"/>
      <c r="N89" s="421"/>
      <c r="O89" s="421"/>
      <c r="P89" s="421"/>
      <c r="Q89" s="421"/>
      <c r="R89" s="421"/>
    </row>
    <row r="90" spans="1:18">
      <c r="A90" s="194"/>
      <c r="B90" s="171"/>
      <c r="C90" s="422" t="s">
        <v>910</v>
      </c>
      <c r="D90" s="421"/>
      <c r="E90" s="421"/>
      <c r="F90" s="421"/>
      <c r="G90" s="421"/>
      <c r="H90" s="421"/>
      <c r="I90" s="422" t="s">
        <v>910</v>
      </c>
      <c r="J90" s="164" t="s">
        <v>880</v>
      </c>
      <c r="K90" s="168">
        <v>0.46</v>
      </c>
      <c r="L90" s="168"/>
      <c r="M90" s="421"/>
      <c r="N90" s="421"/>
      <c r="O90" s="421"/>
      <c r="P90" s="421"/>
      <c r="Q90" s="421"/>
      <c r="R90" s="421"/>
    </row>
    <row r="91" spans="1:18">
      <c r="A91" s="194"/>
      <c r="B91" s="171"/>
      <c r="C91" s="422" t="s">
        <v>911</v>
      </c>
      <c r="D91" s="421"/>
      <c r="E91" s="421"/>
      <c r="F91" s="421"/>
      <c r="G91" s="421"/>
      <c r="H91" s="421"/>
      <c r="I91" s="422" t="s">
        <v>911</v>
      </c>
      <c r="J91" s="164"/>
      <c r="K91" s="168"/>
      <c r="L91" s="168"/>
      <c r="M91" s="421"/>
      <c r="N91" s="421"/>
      <c r="O91" s="421"/>
      <c r="P91" s="421"/>
      <c r="Q91" s="421"/>
      <c r="R91" s="421"/>
    </row>
    <row r="92" spans="1:18">
      <c r="A92" s="194"/>
      <c r="B92" s="171"/>
      <c r="C92" s="419" t="s">
        <v>688</v>
      </c>
      <c r="D92" s="421"/>
      <c r="E92" s="421"/>
      <c r="F92" s="421"/>
      <c r="G92" s="421"/>
      <c r="H92" s="421"/>
      <c r="I92" s="419" t="s">
        <v>688</v>
      </c>
      <c r="J92" s="280" t="s">
        <v>880</v>
      </c>
      <c r="K92" s="446">
        <v>1.37</v>
      </c>
      <c r="L92" s="205"/>
      <c r="M92" s="421"/>
      <c r="N92" s="421"/>
      <c r="O92" s="421"/>
      <c r="P92" s="421"/>
      <c r="Q92" s="421"/>
      <c r="R92" s="421"/>
    </row>
    <row r="93" spans="1:18">
      <c r="A93" s="194"/>
      <c r="B93" s="171"/>
      <c r="C93" s="422" t="s">
        <v>912</v>
      </c>
      <c r="D93" s="421"/>
      <c r="E93" s="421"/>
      <c r="F93" s="421"/>
      <c r="G93" s="421"/>
      <c r="H93" s="421"/>
      <c r="I93" s="422" t="s">
        <v>912</v>
      </c>
      <c r="J93" s="419" t="s">
        <v>913</v>
      </c>
      <c r="K93" s="446">
        <v>0.23</v>
      </c>
      <c r="L93" s="443"/>
      <c r="M93" s="421"/>
      <c r="N93" s="421"/>
      <c r="O93" s="421"/>
      <c r="P93" s="421"/>
      <c r="Q93" s="421"/>
      <c r="R93" s="421"/>
    </row>
    <row r="94" spans="1:18">
      <c r="A94" s="194"/>
      <c r="B94" s="171"/>
      <c r="C94" s="422" t="s">
        <v>914</v>
      </c>
      <c r="D94" s="421"/>
      <c r="E94" s="421"/>
      <c r="F94" s="421"/>
      <c r="G94" s="421"/>
      <c r="H94" s="421"/>
      <c r="I94" s="422" t="s">
        <v>914</v>
      </c>
      <c r="J94" s="194"/>
      <c r="K94" s="205">
        <v>0.05</v>
      </c>
      <c r="L94" s="205"/>
      <c r="M94" s="421"/>
      <c r="N94" s="421"/>
      <c r="O94" s="421"/>
      <c r="P94" s="421"/>
      <c r="Q94" s="421"/>
      <c r="R94" s="421"/>
    </row>
    <row r="95" spans="1:18">
      <c r="A95" s="194"/>
      <c r="B95" s="171"/>
      <c r="C95" s="422" t="s">
        <v>531</v>
      </c>
      <c r="D95" s="421"/>
      <c r="E95" s="421"/>
      <c r="F95" s="421"/>
      <c r="G95" s="421"/>
      <c r="H95" s="421"/>
      <c r="I95" s="422" t="s">
        <v>531</v>
      </c>
      <c r="J95" s="194"/>
      <c r="K95" s="205">
        <v>2</v>
      </c>
      <c r="L95" s="205"/>
      <c r="M95" s="421"/>
      <c r="N95" s="421"/>
      <c r="O95" s="421"/>
      <c r="P95" s="421"/>
      <c r="Q95" s="421"/>
      <c r="R95" s="421"/>
    </row>
    <row r="96" spans="1:18">
      <c r="A96" s="194"/>
      <c r="B96" s="171"/>
      <c r="C96" s="422" t="s">
        <v>915</v>
      </c>
      <c r="D96" s="421"/>
      <c r="E96" s="421"/>
      <c r="F96" s="421"/>
      <c r="G96" s="421"/>
      <c r="H96" s="421"/>
      <c r="I96" s="422" t="s">
        <v>915</v>
      </c>
      <c r="J96" s="194"/>
      <c r="K96" s="65">
        <v>0.02</v>
      </c>
      <c r="L96" s="205"/>
      <c r="M96" s="421"/>
      <c r="N96" s="421"/>
      <c r="O96" s="421"/>
      <c r="P96" s="421"/>
      <c r="Q96" s="421"/>
      <c r="R96" s="421"/>
    </row>
    <row r="97" spans="1:18">
      <c r="A97" s="194"/>
      <c r="B97" s="171"/>
      <c r="C97" s="422" t="s">
        <v>916</v>
      </c>
      <c r="D97" s="421"/>
      <c r="E97" s="421"/>
      <c r="F97" s="421"/>
      <c r="G97" s="421"/>
      <c r="H97" s="421"/>
      <c r="I97" s="422" t="s">
        <v>916</v>
      </c>
      <c r="J97" s="194"/>
      <c r="K97" s="65"/>
      <c r="L97" s="205"/>
      <c r="M97" s="421"/>
      <c r="N97" s="421"/>
      <c r="O97" s="421"/>
      <c r="P97" s="421"/>
      <c r="Q97" s="421"/>
      <c r="R97" s="421"/>
    </row>
    <row r="98" spans="1:18">
      <c r="A98" s="194"/>
      <c r="B98" s="171"/>
      <c r="C98" s="422" t="s">
        <v>917</v>
      </c>
      <c r="D98" s="421"/>
      <c r="E98" s="421"/>
      <c r="F98" s="421"/>
      <c r="G98" s="421"/>
      <c r="H98" s="421"/>
      <c r="I98" s="422" t="s">
        <v>917</v>
      </c>
      <c r="J98" s="194"/>
      <c r="K98" s="205"/>
      <c r="L98" s="205"/>
      <c r="M98" s="421"/>
      <c r="N98" s="421"/>
      <c r="O98" s="421"/>
      <c r="P98" s="421"/>
      <c r="Q98" s="421"/>
      <c r="R98" s="421"/>
    </row>
    <row r="99" spans="1:18">
      <c r="A99" s="194"/>
      <c r="B99" s="171"/>
      <c r="C99" s="422" t="s">
        <v>918</v>
      </c>
      <c r="D99" s="421"/>
      <c r="E99" s="421"/>
      <c r="F99" s="421"/>
      <c r="G99" s="421"/>
      <c r="H99" s="421"/>
      <c r="I99" s="422" t="s">
        <v>918</v>
      </c>
      <c r="J99" s="194"/>
      <c r="K99" s="205">
        <v>0.18</v>
      </c>
      <c r="L99" s="205"/>
      <c r="M99" s="421"/>
      <c r="N99" s="421"/>
      <c r="O99" s="421"/>
      <c r="P99" s="421"/>
      <c r="Q99" s="421"/>
      <c r="R99" s="421"/>
    </row>
    <row r="100" spans="1:18">
      <c r="A100" s="194"/>
      <c r="B100" s="171"/>
      <c r="C100" s="422" t="s">
        <v>919</v>
      </c>
      <c r="D100" s="421"/>
      <c r="E100" s="421"/>
      <c r="F100" s="421"/>
      <c r="G100" s="421"/>
      <c r="H100" s="421"/>
      <c r="I100" s="422" t="s">
        <v>919</v>
      </c>
      <c r="J100" s="431" t="s">
        <v>920</v>
      </c>
      <c r="K100" s="432">
        <v>0.03</v>
      </c>
      <c r="L100" s="433"/>
      <c r="M100" s="421"/>
      <c r="N100" s="421"/>
      <c r="O100" s="421"/>
      <c r="P100" s="421"/>
      <c r="Q100" s="421"/>
      <c r="R100" s="421"/>
    </row>
    <row r="101" spans="1:18">
      <c r="A101" s="194"/>
      <c r="B101" s="171"/>
      <c r="C101" s="422" t="s">
        <v>921</v>
      </c>
      <c r="D101" s="421"/>
      <c r="E101" s="421"/>
      <c r="F101" s="421"/>
      <c r="G101" s="421"/>
      <c r="H101" s="421"/>
      <c r="I101" s="422" t="s">
        <v>921</v>
      </c>
      <c r="J101" s="194"/>
      <c r="K101" s="65"/>
      <c r="L101" s="205"/>
      <c r="M101" s="421"/>
      <c r="N101" s="421"/>
      <c r="O101" s="421"/>
      <c r="P101" s="421"/>
      <c r="Q101" s="421"/>
      <c r="R101" s="421"/>
    </row>
    <row r="102" spans="1:18">
      <c r="A102" s="194"/>
      <c r="B102" s="171"/>
      <c r="C102" s="422" t="s">
        <v>752</v>
      </c>
      <c r="D102" s="421"/>
      <c r="E102" s="421"/>
      <c r="F102" s="421"/>
      <c r="G102" s="421"/>
      <c r="H102" s="421"/>
      <c r="I102" s="422" t="s">
        <v>752</v>
      </c>
      <c r="J102" s="419" t="s">
        <v>877</v>
      </c>
      <c r="K102" s="443">
        <v>1.07</v>
      </c>
      <c r="L102" s="443"/>
      <c r="M102" s="421"/>
      <c r="N102" s="421"/>
      <c r="O102" s="421"/>
      <c r="P102" s="421"/>
      <c r="Q102" s="421"/>
      <c r="R102" s="421"/>
    </row>
    <row r="103" spans="1:18">
      <c r="A103" s="194"/>
      <c r="B103" s="171"/>
      <c r="C103" s="419" t="s">
        <v>922</v>
      </c>
      <c r="D103" s="421"/>
      <c r="E103" s="421"/>
      <c r="F103" s="421"/>
      <c r="G103" s="421"/>
      <c r="H103" s="421"/>
      <c r="I103" s="419" t="s">
        <v>922</v>
      </c>
      <c r="J103" s="431"/>
      <c r="K103" s="432"/>
      <c r="L103" s="433"/>
      <c r="M103" s="421"/>
      <c r="N103" s="421"/>
      <c r="O103" s="421"/>
      <c r="P103" s="421"/>
      <c r="Q103" s="421"/>
      <c r="R103" s="421"/>
    </row>
    <row r="104" spans="1:18">
      <c r="A104" s="194"/>
      <c r="B104" s="171"/>
      <c r="C104" s="422" t="s">
        <v>923</v>
      </c>
      <c r="D104" s="421"/>
      <c r="E104" s="421"/>
      <c r="F104" s="421"/>
      <c r="G104" s="421"/>
      <c r="H104" s="421"/>
      <c r="I104" s="422" t="s">
        <v>923</v>
      </c>
      <c r="J104" s="419"/>
      <c r="K104" s="443"/>
      <c r="L104" s="443"/>
      <c r="M104" s="421"/>
      <c r="N104" s="421"/>
      <c r="O104" s="421"/>
      <c r="P104" s="421"/>
      <c r="Q104" s="421"/>
      <c r="R104" s="421"/>
    </row>
    <row r="105" spans="1:18">
      <c r="A105" s="194"/>
      <c r="B105" s="171"/>
      <c r="C105" s="422" t="s">
        <v>77</v>
      </c>
      <c r="D105" s="421"/>
      <c r="E105" s="421"/>
      <c r="F105" s="421"/>
      <c r="G105" s="421"/>
      <c r="H105" s="421"/>
      <c r="I105" s="422" t="s">
        <v>77</v>
      </c>
      <c r="J105" s="419"/>
      <c r="K105" s="443"/>
      <c r="L105" s="443"/>
      <c r="M105" s="421"/>
      <c r="N105" s="421"/>
      <c r="O105" s="421"/>
      <c r="P105" s="421"/>
      <c r="Q105" s="421"/>
      <c r="R105" s="421"/>
    </row>
    <row r="106" spans="1:18">
      <c r="A106" s="194"/>
      <c r="B106" s="171"/>
      <c r="C106" s="164" t="s">
        <v>924</v>
      </c>
      <c r="D106" s="421"/>
      <c r="E106" s="421"/>
      <c r="F106" s="421"/>
      <c r="G106" s="421"/>
      <c r="H106" s="421"/>
      <c r="I106" s="164" t="s">
        <v>924</v>
      </c>
      <c r="J106" s="419"/>
      <c r="K106" s="443"/>
      <c r="L106" s="443"/>
      <c r="M106" s="421"/>
      <c r="N106" s="421"/>
      <c r="O106" s="421"/>
      <c r="P106" s="421"/>
      <c r="Q106" s="421"/>
      <c r="R106" s="421"/>
    </row>
    <row r="107" spans="1:18">
      <c r="A107" s="194"/>
      <c r="B107" s="171"/>
      <c r="C107" s="422" t="s">
        <v>851</v>
      </c>
      <c r="D107" s="421"/>
      <c r="E107" s="421"/>
      <c r="F107" s="421"/>
      <c r="G107" s="421"/>
      <c r="H107" s="421"/>
      <c r="I107" s="422" t="s">
        <v>851</v>
      </c>
      <c r="J107" s="419"/>
      <c r="K107" s="443"/>
      <c r="L107" s="443"/>
      <c r="M107" s="421"/>
      <c r="N107" s="421"/>
      <c r="O107" s="421"/>
      <c r="P107" s="421"/>
      <c r="Q107" s="421"/>
      <c r="R107" s="421"/>
    </row>
    <row r="108" spans="1:18">
      <c r="A108" s="194"/>
      <c r="B108" s="171"/>
      <c r="C108" s="422" t="s">
        <v>925</v>
      </c>
      <c r="D108" s="421"/>
      <c r="E108" s="421"/>
      <c r="F108" s="421"/>
      <c r="G108" s="421"/>
      <c r="H108" s="421"/>
      <c r="I108" s="422" t="s">
        <v>925</v>
      </c>
      <c r="J108" s="419"/>
      <c r="K108" s="443"/>
      <c r="L108" s="443"/>
      <c r="M108" s="421"/>
      <c r="N108" s="421"/>
      <c r="O108" s="421"/>
      <c r="P108" s="421"/>
      <c r="Q108" s="421"/>
      <c r="R108" s="421"/>
    </row>
    <row r="109" spans="1:18">
      <c r="A109" s="194"/>
      <c r="B109" s="171"/>
      <c r="C109" s="422" t="s">
        <v>926</v>
      </c>
      <c r="D109" s="421"/>
      <c r="E109" s="421"/>
      <c r="F109" s="421"/>
      <c r="G109" s="421"/>
      <c r="H109" s="421"/>
      <c r="I109" s="422" t="s">
        <v>926</v>
      </c>
      <c r="J109" s="419"/>
      <c r="K109" s="443"/>
      <c r="L109" s="443"/>
      <c r="M109" s="421"/>
      <c r="N109" s="421"/>
      <c r="O109" s="421"/>
      <c r="P109" s="421"/>
      <c r="Q109" s="421"/>
      <c r="R109" s="421"/>
    </row>
    <row r="110" spans="1:18">
      <c r="A110" s="194"/>
      <c r="B110" s="174"/>
      <c r="C110" s="422" t="s">
        <v>927</v>
      </c>
      <c r="D110" s="423"/>
      <c r="E110" s="421"/>
      <c r="F110" s="421"/>
      <c r="G110" s="423"/>
      <c r="H110" s="421"/>
      <c r="I110" s="422" t="s">
        <v>927</v>
      </c>
      <c r="J110" s="419"/>
      <c r="K110" s="443"/>
      <c r="L110" s="443"/>
      <c r="M110" s="423"/>
      <c r="N110" s="421"/>
      <c r="O110" s="423"/>
      <c r="P110" s="421"/>
      <c r="Q110" s="423"/>
      <c r="R110" s="421"/>
    </row>
    <row r="111" spans="1:18">
      <c r="A111" s="194">
        <v>6</v>
      </c>
      <c r="B111" s="41" t="s">
        <v>266</v>
      </c>
      <c r="C111" s="422" t="s">
        <v>928</v>
      </c>
      <c r="D111" s="205">
        <v>61.33</v>
      </c>
      <c r="E111" s="420">
        <v>61.24</v>
      </c>
      <c r="F111" s="420">
        <v>0.09</v>
      </c>
      <c r="G111" s="205">
        <v>8.93</v>
      </c>
      <c r="H111" s="420">
        <v>0</v>
      </c>
      <c r="I111" s="422" t="s">
        <v>928</v>
      </c>
      <c r="J111" s="419" t="s">
        <v>859</v>
      </c>
      <c r="K111" s="443">
        <v>0.75</v>
      </c>
      <c r="L111" s="443"/>
      <c r="M111" s="205">
        <v>13.11</v>
      </c>
      <c r="N111" s="420">
        <v>0</v>
      </c>
      <c r="O111" s="205">
        <v>2.8</v>
      </c>
      <c r="P111" s="420">
        <v>0.01</v>
      </c>
      <c r="Q111" s="205">
        <v>36.4</v>
      </c>
      <c r="R111" s="420">
        <v>0.08</v>
      </c>
    </row>
    <row r="112" spans="1:18">
      <c r="A112" s="194"/>
      <c r="B112" s="41"/>
      <c r="C112" s="419" t="s">
        <v>753</v>
      </c>
      <c r="D112" s="205"/>
      <c r="E112" s="421"/>
      <c r="F112" s="421"/>
      <c r="G112" s="205"/>
      <c r="H112" s="421"/>
      <c r="I112" s="419" t="s">
        <v>753</v>
      </c>
      <c r="J112" s="454" t="s">
        <v>669</v>
      </c>
      <c r="K112" s="439">
        <v>0.63</v>
      </c>
      <c r="L112" s="455"/>
      <c r="M112" s="205"/>
      <c r="N112" s="421"/>
      <c r="O112" s="205"/>
      <c r="P112" s="421"/>
      <c r="Q112" s="205"/>
      <c r="R112" s="421"/>
    </row>
    <row r="113" spans="1:18">
      <c r="A113" s="194"/>
      <c r="B113" s="41"/>
      <c r="C113" s="422" t="s">
        <v>478</v>
      </c>
      <c r="D113" s="205"/>
      <c r="E113" s="421"/>
      <c r="F113" s="421"/>
      <c r="G113" s="205"/>
      <c r="H113" s="421"/>
      <c r="I113" s="422" t="s">
        <v>478</v>
      </c>
      <c r="J113" s="449" t="s">
        <v>871</v>
      </c>
      <c r="K113" s="65">
        <v>0.11</v>
      </c>
      <c r="L113" s="205"/>
      <c r="M113" s="205"/>
      <c r="N113" s="421"/>
      <c r="O113" s="205"/>
      <c r="P113" s="421"/>
      <c r="Q113" s="205"/>
      <c r="R113" s="421"/>
    </row>
    <row r="114" spans="1:18">
      <c r="A114" s="194"/>
      <c r="B114" s="41"/>
      <c r="C114" s="422" t="s">
        <v>929</v>
      </c>
      <c r="D114" s="205"/>
      <c r="E114" s="421"/>
      <c r="F114" s="421"/>
      <c r="G114" s="205"/>
      <c r="H114" s="421"/>
      <c r="I114" s="422" t="s">
        <v>929</v>
      </c>
      <c r="J114" s="419"/>
      <c r="K114" s="443">
        <v>0.76</v>
      </c>
      <c r="L114" s="443"/>
      <c r="M114" s="205"/>
      <c r="N114" s="421"/>
      <c r="O114" s="205"/>
      <c r="P114" s="421"/>
      <c r="Q114" s="205"/>
      <c r="R114" s="421"/>
    </row>
    <row r="115" spans="1:18">
      <c r="A115" s="194"/>
      <c r="B115" s="41"/>
      <c r="C115" s="422" t="s">
        <v>930</v>
      </c>
      <c r="D115" s="205"/>
      <c r="E115" s="421"/>
      <c r="F115" s="421"/>
      <c r="G115" s="205"/>
      <c r="H115" s="421"/>
      <c r="I115" s="422" t="s">
        <v>930</v>
      </c>
      <c r="J115" s="194"/>
      <c r="K115" s="65"/>
      <c r="L115" s="205"/>
      <c r="M115" s="205"/>
      <c r="N115" s="421"/>
      <c r="O115" s="205"/>
      <c r="P115" s="421"/>
      <c r="Q115" s="205"/>
      <c r="R115" s="421"/>
    </row>
    <row r="116" spans="1:18">
      <c r="A116" s="194"/>
      <c r="B116" s="41"/>
      <c r="C116" s="419" t="s">
        <v>754</v>
      </c>
      <c r="D116" s="205"/>
      <c r="E116" s="421"/>
      <c r="F116" s="421"/>
      <c r="G116" s="205"/>
      <c r="H116" s="421"/>
      <c r="I116" s="419" t="s">
        <v>754</v>
      </c>
      <c r="J116" s="449" t="s">
        <v>875</v>
      </c>
      <c r="K116" s="205">
        <v>0.03</v>
      </c>
      <c r="L116" s="205"/>
      <c r="M116" s="205"/>
      <c r="N116" s="421"/>
      <c r="O116" s="205"/>
      <c r="P116" s="421"/>
      <c r="Q116" s="205"/>
      <c r="R116" s="421"/>
    </row>
    <row r="117" spans="1:18">
      <c r="A117" s="194"/>
      <c r="B117" s="41"/>
      <c r="C117" s="422" t="s">
        <v>931</v>
      </c>
      <c r="D117" s="205"/>
      <c r="E117" s="421"/>
      <c r="F117" s="421"/>
      <c r="G117" s="205"/>
      <c r="H117" s="421"/>
      <c r="I117" s="422" t="s">
        <v>931</v>
      </c>
      <c r="J117" s="164" t="s">
        <v>875</v>
      </c>
      <c r="K117" s="168">
        <v>0.1</v>
      </c>
      <c r="L117" s="168"/>
      <c r="M117" s="205"/>
      <c r="N117" s="421"/>
      <c r="O117" s="205"/>
      <c r="P117" s="421"/>
      <c r="Q117" s="205"/>
      <c r="R117" s="421"/>
    </row>
    <row r="118" spans="1:18">
      <c r="A118" s="194"/>
      <c r="B118" s="41"/>
      <c r="C118" s="419" t="s">
        <v>932</v>
      </c>
      <c r="D118" s="205"/>
      <c r="E118" s="421"/>
      <c r="F118" s="421"/>
      <c r="G118" s="205"/>
      <c r="H118" s="421"/>
      <c r="I118" s="419" t="s">
        <v>932</v>
      </c>
      <c r="J118" s="194"/>
      <c r="K118" s="205"/>
      <c r="L118" s="205"/>
      <c r="M118" s="205"/>
      <c r="N118" s="421"/>
      <c r="O118" s="205"/>
      <c r="P118" s="421"/>
      <c r="Q118" s="205"/>
      <c r="R118" s="421"/>
    </row>
    <row r="119" spans="1:18">
      <c r="A119" s="194"/>
      <c r="B119" s="41"/>
      <c r="C119" s="419" t="s">
        <v>933</v>
      </c>
      <c r="D119" s="205"/>
      <c r="E119" s="421"/>
      <c r="F119" s="421"/>
      <c r="G119" s="205"/>
      <c r="H119" s="421"/>
      <c r="I119" s="419" t="s">
        <v>933</v>
      </c>
      <c r="J119" s="280" t="s">
        <v>880</v>
      </c>
      <c r="K119" s="65">
        <v>0.02</v>
      </c>
      <c r="L119" s="205"/>
      <c r="M119" s="205"/>
      <c r="N119" s="421"/>
      <c r="O119" s="205"/>
      <c r="P119" s="421"/>
      <c r="Q119" s="205"/>
      <c r="R119" s="421"/>
    </row>
    <row r="120" spans="1:18">
      <c r="A120" s="194"/>
      <c r="B120" s="41"/>
      <c r="C120" s="422" t="s">
        <v>934</v>
      </c>
      <c r="D120" s="205"/>
      <c r="E120" s="421"/>
      <c r="F120" s="421"/>
      <c r="G120" s="205"/>
      <c r="H120" s="421"/>
      <c r="I120" s="422" t="s">
        <v>934</v>
      </c>
      <c r="J120" s="194"/>
      <c r="K120" s="65"/>
      <c r="L120" s="205"/>
      <c r="M120" s="205"/>
      <c r="N120" s="421"/>
      <c r="O120" s="205"/>
      <c r="P120" s="421"/>
      <c r="Q120" s="205"/>
      <c r="R120" s="421"/>
    </row>
    <row r="121" spans="1:18">
      <c r="A121" s="194"/>
      <c r="B121" s="41"/>
      <c r="C121" s="422" t="s">
        <v>102</v>
      </c>
      <c r="D121" s="205"/>
      <c r="E121" s="421"/>
      <c r="F121" s="421"/>
      <c r="G121" s="205"/>
      <c r="H121" s="421"/>
      <c r="I121" s="422" t="s">
        <v>102</v>
      </c>
      <c r="J121" s="447" t="s">
        <v>713</v>
      </c>
      <c r="K121" s="439">
        <v>0.6</v>
      </c>
      <c r="L121" s="439"/>
      <c r="M121" s="205"/>
      <c r="N121" s="421"/>
      <c r="O121" s="205"/>
      <c r="P121" s="421"/>
      <c r="Q121" s="205"/>
      <c r="R121" s="421"/>
    </row>
    <row r="122" spans="1:18">
      <c r="A122" s="194"/>
      <c r="B122" s="41"/>
      <c r="C122" s="422" t="s">
        <v>935</v>
      </c>
      <c r="D122" s="205"/>
      <c r="E122" s="421"/>
      <c r="F122" s="421"/>
      <c r="G122" s="205"/>
      <c r="H122" s="421"/>
      <c r="I122" s="422" t="s">
        <v>935</v>
      </c>
      <c r="J122" s="280"/>
      <c r="K122" s="65"/>
      <c r="L122" s="205"/>
      <c r="M122" s="205"/>
      <c r="N122" s="421"/>
      <c r="O122" s="205"/>
      <c r="P122" s="421"/>
      <c r="Q122" s="205"/>
      <c r="R122" s="421"/>
    </row>
    <row r="123" spans="1:18">
      <c r="A123" s="194"/>
      <c r="B123" s="41"/>
      <c r="C123" s="419" t="s">
        <v>936</v>
      </c>
      <c r="D123" s="205"/>
      <c r="E123" s="421"/>
      <c r="F123" s="421"/>
      <c r="G123" s="205"/>
      <c r="H123" s="421"/>
      <c r="I123" s="419" t="s">
        <v>936</v>
      </c>
      <c r="J123" s="194"/>
      <c r="K123" s="65"/>
      <c r="L123" s="205"/>
      <c r="M123" s="205"/>
      <c r="N123" s="421"/>
      <c r="O123" s="205"/>
      <c r="P123" s="421"/>
      <c r="Q123" s="205"/>
      <c r="R123" s="421"/>
    </row>
    <row r="124" spans="1:18">
      <c r="A124" s="194"/>
      <c r="B124" s="41"/>
      <c r="C124" s="419" t="s">
        <v>623</v>
      </c>
      <c r="D124" s="205"/>
      <c r="E124" s="421"/>
      <c r="F124" s="421"/>
      <c r="G124" s="205"/>
      <c r="H124" s="421"/>
      <c r="I124" s="419" t="s">
        <v>623</v>
      </c>
      <c r="J124" s="447" t="s">
        <v>937</v>
      </c>
      <c r="K124" s="439">
        <v>0.26</v>
      </c>
      <c r="L124" s="439"/>
      <c r="M124" s="205"/>
      <c r="N124" s="421"/>
      <c r="O124" s="205"/>
      <c r="P124" s="421"/>
      <c r="Q124" s="205"/>
      <c r="R124" s="421"/>
    </row>
    <row r="125" spans="1:18">
      <c r="A125" s="194"/>
      <c r="B125" s="41"/>
      <c r="C125" s="422" t="s">
        <v>938</v>
      </c>
      <c r="D125" s="205"/>
      <c r="E125" s="421"/>
      <c r="F125" s="421"/>
      <c r="G125" s="205"/>
      <c r="H125" s="421"/>
      <c r="I125" s="422" t="s">
        <v>938</v>
      </c>
      <c r="J125" s="431" t="s">
        <v>880</v>
      </c>
      <c r="K125" s="432">
        <v>0.08</v>
      </c>
      <c r="L125" s="433"/>
      <c r="M125" s="205"/>
      <c r="N125" s="421"/>
      <c r="O125" s="205"/>
      <c r="P125" s="421"/>
      <c r="Q125" s="205"/>
      <c r="R125" s="421"/>
    </row>
    <row r="126" spans="1:18">
      <c r="A126" s="194"/>
      <c r="B126" s="41"/>
      <c r="C126" s="422" t="s">
        <v>939</v>
      </c>
      <c r="D126" s="205"/>
      <c r="E126" s="421"/>
      <c r="F126" s="421"/>
      <c r="G126" s="205"/>
      <c r="H126" s="421"/>
      <c r="I126" s="422" t="s">
        <v>939</v>
      </c>
      <c r="J126" s="194"/>
      <c r="K126" s="65"/>
      <c r="L126" s="205"/>
      <c r="M126" s="205"/>
      <c r="N126" s="421"/>
      <c r="O126" s="205"/>
      <c r="P126" s="421"/>
      <c r="Q126" s="205"/>
      <c r="R126" s="421"/>
    </row>
    <row r="127" spans="1:18">
      <c r="A127" s="194"/>
      <c r="B127" s="41"/>
      <c r="C127" s="422" t="s">
        <v>940</v>
      </c>
      <c r="D127" s="205"/>
      <c r="E127" s="421"/>
      <c r="F127" s="421"/>
      <c r="G127" s="205"/>
      <c r="H127" s="421"/>
      <c r="I127" s="422" t="s">
        <v>940</v>
      </c>
      <c r="J127" s="194"/>
      <c r="K127" s="65"/>
      <c r="L127" s="205"/>
      <c r="M127" s="205"/>
      <c r="N127" s="421"/>
      <c r="O127" s="205"/>
      <c r="P127" s="421"/>
      <c r="Q127" s="205"/>
      <c r="R127" s="421"/>
    </row>
    <row r="128" spans="1:18">
      <c r="A128" s="194"/>
      <c r="B128" s="41"/>
      <c r="C128" s="422" t="s">
        <v>941</v>
      </c>
      <c r="D128" s="205"/>
      <c r="E128" s="421"/>
      <c r="F128" s="421"/>
      <c r="G128" s="205"/>
      <c r="H128" s="421"/>
      <c r="I128" s="422" t="s">
        <v>941</v>
      </c>
      <c r="J128" s="456" t="s">
        <v>713</v>
      </c>
      <c r="K128" s="432">
        <v>0.47</v>
      </c>
      <c r="L128" s="433"/>
      <c r="M128" s="205"/>
      <c r="N128" s="421"/>
      <c r="O128" s="205"/>
      <c r="P128" s="421"/>
      <c r="Q128" s="205"/>
      <c r="R128" s="421"/>
    </row>
    <row r="129" spans="1:18">
      <c r="A129" s="194"/>
      <c r="B129" s="41"/>
      <c r="C129" s="422" t="s">
        <v>942</v>
      </c>
      <c r="D129" s="205"/>
      <c r="E129" s="421"/>
      <c r="F129" s="421"/>
      <c r="G129" s="205"/>
      <c r="H129" s="421"/>
      <c r="I129" s="422" t="s">
        <v>942</v>
      </c>
      <c r="J129" s="419" t="s">
        <v>859</v>
      </c>
      <c r="K129" s="446">
        <v>0.04</v>
      </c>
      <c r="L129" s="443"/>
      <c r="M129" s="205"/>
      <c r="N129" s="421"/>
      <c r="O129" s="205"/>
      <c r="P129" s="421"/>
      <c r="Q129" s="205"/>
      <c r="R129" s="421"/>
    </row>
    <row r="130" spans="1:18">
      <c r="A130" s="194"/>
      <c r="B130" s="41"/>
      <c r="C130" s="422" t="s">
        <v>943</v>
      </c>
      <c r="D130" s="205"/>
      <c r="E130" s="421"/>
      <c r="F130" s="421"/>
      <c r="G130" s="205"/>
      <c r="H130" s="421"/>
      <c r="I130" s="422" t="s">
        <v>943</v>
      </c>
      <c r="J130" s="194"/>
      <c r="K130" s="65"/>
      <c r="L130" s="205"/>
      <c r="M130" s="205"/>
      <c r="N130" s="421"/>
      <c r="O130" s="205"/>
      <c r="P130" s="421"/>
      <c r="Q130" s="205"/>
      <c r="R130" s="421"/>
    </row>
    <row r="131" spans="1:18">
      <c r="A131" s="194"/>
      <c r="B131" s="41"/>
      <c r="C131" s="422" t="s">
        <v>240</v>
      </c>
      <c r="D131" s="205"/>
      <c r="E131" s="421"/>
      <c r="F131" s="421"/>
      <c r="G131" s="205"/>
      <c r="H131" s="421"/>
      <c r="I131" s="422" t="s">
        <v>240</v>
      </c>
      <c r="J131" s="194"/>
      <c r="K131" s="65"/>
      <c r="L131" s="205"/>
      <c r="M131" s="205"/>
      <c r="N131" s="421"/>
      <c r="O131" s="205"/>
      <c r="P131" s="421"/>
      <c r="Q131" s="205"/>
      <c r="R131" s="421"/>
    </row>
    <row r="132" spans="1:18">
      <c r="A132" s="194"/>
      <c r="B132" s="41"/>
      <c r="C132" s="422" t="s">
        <v>369</v>
      </c>
      <c r="D132" s="205"/>
      <c r="E132" s="421"/>
      <c r="F132" s="421"/>
      <c r="G132" s="205"/>
      <c r="H132" s="421"/>
      <c r="I132" s="422" t="s">
        <v>369</v>
      </c>
      <c r="J132" s="419"/>
      <c r="K132" s="443"/>
      <c r="L132" s="443"/>
      <c r="M132" s="205"/>
      <c r="N132" s="421"/>
      <c r="O132" s="205"/>
      <c r="P132" s="421"/>
      <c r="Q132" s="205"/>
      <c r="R132" s="421"/>
    </row>
    <row r="133" spans="1:18">
      <c r="A133" s="194"/>
      <c r="B133" s="41"/>
      <c r="C133" s="419" t="s">
        <v>944</v>
      </c>
      <c r="D133" s="205"/>
      <c r="E133" s="421"/>
      <c r="F133" s="421"/>
      <c r="G133" s="205"/>
      <c r="H133" s="421"/>
      <c r="I133" s="419" t="s">
        <v>944</v>
      </c>
      <c r="J133" s="431"/>
      <c r="K133" s="432"/>
      <c r="L133" s="433"/>
      <c r="M133" s="205"/>
      <c r="N133" s="421"/>
      <c r="O133" s="205"/>
      <c r="P133" s="421"/>
      <c r="Q133" s="205"/>
      <c r="R133" s="421"/>
    </row>
    <row r="134" spans="1:18">
      <c r="A134" s="194"/>
      <c r="B134" s="41"/>
      <c r="C134" s="422" t="s">
        <v>945</v>
      </c>
      <c r="D134" s="205"/>
      <c r="E134" s="421"/>
      <c r="F134" s="421"/>
      <c r="G134" s="205"/>
      <c r="H134" s="421"/>
      <c r="I134" s="422" t="s">
        <v>945</v>
      </c>
      <c r="J134" s="194" t="s">
        <v>875</v>
      </c>
      <c r="K134" s="205">
        <v>0.5</v>
      </c>
      <c r="L134" s="205"/>
      <c r="M134" s="205"/>
      <c r="N134" s="421"/>
      <c r="O134" s="205"/>
      <c r="P134" s="421"/>
      <c r="Q134" s="205"/>
      <c r="R134" s="421"/>
    </row>
    <row r="135" spans="1:18">
      <c r="A135" s="194"/>
      <c r="B135" s="41"/>
      <c r="C135" s="422" t="s">
        <v>946</v>
      </c>
      <c r="D135" s="205"/>
      <c r="E135" s="421"/>
      <c r="F135" s="421"/>
      <c r="G135" s="205"/>
      <c r="H135" s="421"/>
      <c r="I135" s="422" t="s">
        <v>946</v>
      </c>
      <c r="J135" s="194" t="s">
        <v>875</v>
      </c>
      <c r="K135" s="205">
        <v>0.5</v>
      </c>
      <c r="L135" s="205"/>
      <c r="M135" s="205"/>
      <c r="N135" s="421"/>
      <c r="O135" s="205"/>
      <c r="P135" s="421"/>
      <c r="Q135" s="205"/>
      <c r="R135" s="421"/>
    </row>
    <row r="136" spans="1:18">
      <c r="A136" s="194"/>
      <c r="B136" s="41"/>
      <c r="C136" s="422" t="s">
        <v>488</v>
      </c>
      <c r="D136" s="205"/>
      <c r="E136" s="421"/>
      <c r="F136" s="421"/>
      <c r="G136" s="205"/>
      <c r="H136" s="421"/>
      <c r="I136" s="422" t="s">
        <v>488</v>
      </c>
      <c r="J136" s="419"/>
      <c r="K136" s="443"/>
      <c r="L136" s="443"/>
      <c r="M136" s="205"/>
      <c r="N136" s="421"/>
      <c r="O136" s="205"/>
      <c r="P136" s="421"/>
      <c r="Q136" s="205"/>
      <c r="R136" s="421"/>
    </row>
    <row r="137" spans="1:18">
      <c r="A137" s="194"/>
      <c r="B137" s="41"/>
      <c r="C137" s="422" t="s">
        <v>947</v>
      </c>
      <c r="D137" s="205"/>
      <c r="E137" s="421"/>
      <c r="F137" s="421"/>
      <c r="G137" s="205"/>
      <c r="H137" s="421"/>
      <c r="I137" s="422" t="s">
        <v>947</v>
      </c>
      <c r="J137" s="194"/>
      <c r="K137" s="65"/>
      <c r="L137" s="205"/>
      <c r="M137" s="205"/>
      <c r="N137" s="421"/>
      <c r="O137" s="205"/>
      <c r="P137" s="421"/>
      <c r="Q137" s="205"/>
      <c r="R137" s="421"/>
    </row>
    <row r="138" spans="1:18">
      <c r="A138" s="194"/>
      <c r="B138" s="41"/>
      <c r="C138" s="422" t="s">
        <v>948</v>
      </c>
      <c r="D138" s="205"/>
      <c r="E138" s="421"/>
      <c r="F138" s="421"/>
      <c r="G138" s="205"/>
      <c r="H138" s="421"/>
      <c r="I138" s="422" t="s">
        <v>948</v>
      </c>
      <c r="J138" s="447"/>
      <c r="K138" s="439"/>
      <c r="L138" s="439"/>
      <c r="M138" s="205"/>
      <c r="N138" s="421"/>
      <c r="O138" s="205"/>
      <c r="P138" s="421"/>
      <c r="Q138" s="205"/>
      <c r="R138" s="421"/>
    </row>
    <row r="139" spans="1:18">
      <c r="A139" s="194"/>
      <c r="B139" s="41"/>
      <c r="C139" s="419" t="s">
        <v>949</v>
      </c>
      <c r="D139" s="205"/>
      <c r="E139" s="421"/>
      <c r="F139" s="421"/>
      <c r="G139" s="205"/>
      <c r="H139" s="421"/>
      <c r="I139" s="419" t="s">
        <v>949</v>
      </c>
      <c r="J139" s="431"/>
      <c r="K139" s="432">
        <v>0.33</v>
      </c>
      <c r="L139" s="433"/>
      <c r="M139" s="205"/>
      <c r="N139" s="421"/>
      <c r="O139" s="205"/>
      <c r="P139" s="421"/>
      <c r="Q139" s="205"/>
      <c r="R139" s="421"/>
    </row>
    <row r="140" spans="1:18">
      <c r="A140" s="194"/>
      <c r="B140" s="41"/>
      <c r="C140" s="422" t="s">
        <v>502</v>
      </c>
      <c r="D140" s="205"/>
      <c r="E140" s="421"/>
      <c r="F140" s="421"/>
      <c r="G140" s="205"/>
      <c r="H140" s="421"/>
      <c r="I140" s="422" t="s">
        <v>502</v>
      </c>
      <c r="J140" s="194"/>
      <c r="K140" s="65"/>
      <c r="L140" s="205"/>
      <c r="M140" s="205"/>
      <c r="N140" s="421"/>
      <c r="O140" s="205"/>
      <c r="P140" s="421"/>
      <c r="Q140" s="205"/>
      <c r="R140" s="421"/>
    </row>
    <row r="141" spans="1:18">
      <c r="A141" s="194"/>
      <c r="B141" s="41"/>
      <c r="C141" s="422" t="s">
        <v>950</v>
      </c>
      <c r="D141" s="205"/>
      <c r="E141" s="421"/>
      <c r="F141" s="421"/>
      <c r="G141" s="205"/>
      <c r="H141" s="421"/>
      <c r="I141" s="422" t="s">
        <v>950</v>
      </c>
      <c r="J141" s="194"/>
      <c r="K141" s="205"/>
      <c r="L141" s="205"/>
      <c r="M141" s="205"/>
      <c r="N141" s="421"/>
      <c r="O141" s="205"/>
      <c r="P141" s="421"/>
      <c r="Q141" s="205"/>
      <c r="R141" s="421"/>
    </row>
    <row r="142" spans="1:18">
      <c r="A142" s="194"/>
      <c r="B142" s="41"/>
      <c r="C142" s="422" t="s">
        <v>781</v>
      </c>
      <c r="D142" s="205"/>
      <c r="E142" s="421"/>
      <c r="F142" s="421"/>
      <c r="G142" s="205"/>
      <c r="H142" s="421"/>
      <c r="I142" s="422" t="s">
        <v>781</v>
      </c>
      <c r="J142" s="194"/>
      <c r="K142" s="65"/>
      <c r="L142" s="205"/>
      <c r="M142" s="205"/>
      <c r="N142" s="421"/>
      <c r="O142" s="205"/>
      <c r="P142" s="421"/>
      <c r="Q142" s="205"/>
      <c r="R142" s="421"/>
    </row>
    <row r="143" spans="1:18">
      <c r="A143" s="194"/>
      <c r="B143" s="41"/>
      <c r="C143" s="422" t="s">
        <v>951</v>
      </c>
      <c r="D143" s="205"/>
      <c r="E143" s="421"/>
      <c r="F143" s="421"/>
      <c r="G143" s="205"/>
      <c r="H143" s="421"/>
      <c r="I143" s="422" t="s">
        <v>951</v>
      </c>
      <c r="J143" s="194"/>
      <c r="K143" s="65"/>
      <c r="L143" s="205"/>
      <c r="M143" s="205"/>
      <c r="N143" s="421"/>
      <c r="O143" s="205"/>
      <c r="P143" s="421"/>
      <c r="Q143" s="205"/>
      <c r="R143" s="421"/>
    </row>
    <row r="144" spans="1:18">
      <c r="A144" s="194"/>
      <c r="B144" s="41"/>
      <c r="C144" s="422" t="s">
        <v>322</v>
      </c>
      <c r="D144" s="205"/>
      <c r="E144" s="421"/>
      <c r="F144" s="421"/>
      <c r="G144" s="205"/>
      <c r="H144" s="421"/>
      <c r="I144" s="422" t="s">
        <v>322</v>
      </c>
      <c r="J144" s="280" t="s">
        <v>952</v>
      </c>
      <c r="K144" s="205">
        <v>0.35</v>
      </c>
      <c r="L144" s="205"/>
      <c r="M144" s="205"/>
      <c r="N144" s="421"/>
      <c r="O144" s="205"/>
      <c r="P144" s="421"/>
      <c r="Q144" s="205"/>
      <c r="R144" s="421"/>
    </row>
    <row r="145" spans="1:18">
      <c r="A145" s="194"/>
      <c r="B145" s="41"/>
      <c r="C145" s="422" t="s">
        <v>953</v>
      </c>
      <c r="D145" s="205"/>
      <c r="E145" s="421"/>
      <c r="F145" s="421"/>
      <c r="G145" s="205"/>
      <c r="H145" s="421"/>
      <c r="I145" s="422" t="s">
        <v>953</v>
      </c>
      <c r="J145" s="280"/>
      <c r="K145" s="445"/>
      <c r="L145" s="205"/>
      <c r="M145" s="205"/>
      <c r="N145" s="421"/>
      <c r="O145" s="205"/>
      <c r="P145" s="421"/>
      <c r="Q145" s="205"/>
      <c r="R145" s="421"/>
    </row>
    <row r="146" spans="1:18">
      <c r="A146" s="194"/>
      <c r="B146" s="41"/>
      <c r="C146" s="419" t="s">
        <v>954</v>
      </c>
      <c r="D146" s="205"/>
      <c r="E146" s="421"/>
      <c r="F146" s="421"/>
      <c r="G146" s="205"/>
      <c r="H146" s="421"/>
      <c r="I146" s="419" t="s">
        <v>954</v>
      </c>
      <c r="J146" s="419" t="s">
        <v>880</v>
      </c>
      <c r="K146" s="443">
        <v>0.29</v>
      </c>
      <c r="L146" s="443"/>
      <c r="M146" s="205"/>
      <c r="N146" s="421"/>
      <c r="O146" s="205"/>
      <c r="P146" s="421"/>
      <c r="Q146" s="205"/>
      <c r="R146" s="421"/>
    </row>
    <row r="147" spans="1:18">
      <c r="A147" s="194"/>
      <c r="B147" s="41"/>
      <c r="C147" s="422" t="s">
        <v>955</v>
      </c>
      <c r="D147" s="205"/>
      <c r="E147" s="421"/>
      <c r="F147" s="421"/>
      <c r="G147" s="205"/>
      <c r="H147" s="421"/>
      <c r="I147" s="422" t="s">
        <v>955</v>
      </c>
      <c r="J147" s="194" t="s">
        <v>880</v>
      </c>
      <c r="K147" s="65">
        <v>0.25</v>
      </c>
      <c r="L147" s="205"/>
      <c r="M147" s="205"/>
      <c r="N147" s="421"/>
      <c r="O147" s="205"/>
      <c r="P147" s="421"/>
      <c r="Q147" s="205"/>
      <c r="R147" s="421"/>
    </row>
    <row r="148" spans="1:18">
      <c r="A148" s="194"/>
      <c r="B148" s="41"/>
      <c r="C148" s="424" t="s">
        <v>956</v>
      </c>
      <c r="D148" s="205"/>
      <c r="E148" s="421"/>
      <c r="F148" s="421"/>
      <c r="G148" s="205"/>
      <c r="H148" s="421"/>
      <c r="I148" s="424" t="s">
        <v>956</v>
      </c>
      <c r="J148" s="280" t="s">
        <v>363</v>
      </c>
      <c r="K148" s="205">
        <v>0.27</v>
      </c>
      <c r="L148" s="205"/>
      <c r="M148" s="205"/>
      <c r="N148" s="421"/>
      <c r="O148" s="205"/>
      <c r="P148" s="421"/>
      <c r="Q148" s="205"/>
      <c r="R148" s="421"/>
    </row>
    <row r="149" spans="1:18">
      <c r="A149" s="194"/>
      <c r="B149" s="41"/>
      <c r="C149" s="422" t="s">
        <v>957</v>
      </c>
      <c r="D149" s="205"/>
      <c r="E149" s="421"/>
      <c r="F149" s="421"/>
      <c r="G149" s="205"/>
      <c r="H149" s="421"/>
      <c r="I149" s="422" t="s">
        <v>957</v>
      </c>
      <c r="J149" s="194"/>
      <c r="K149" s="65"/>
      <c r="L149" s="205"/>
      <c r="M149" s="205"/>
      <c r="N149" s="421"/>
      <c r="O149" s="205"/>
      <c r="P149" s="421"/>
      <c r="Q149" s="205"/>
      <c r="R149" s="421"/>
    </row>
    <row r="150" spans="1:18">
      <c r="A150" s="194"/>
      <c r="B150" s="41"/>
      <c r="C150" s="422" t="s">
        <v>958</v>
      </c>
      <c r="D150" s="205"/>
      <c r="E150" s="421"/>
      <c r="F150" s="421"/>
      <c r="G150" s="205"/>
      <c r="H150" s="421"/>
      <c r="I150" s="422" t="s">
        <v>958</v>
      </c>
      <c r="J150" s="194"/>
      <c r="K150" s="65"/>
      <c r="L150" s="205"/>
      <c r="M150" s="205"/>
      <c r="N150" s="421"/>
      <c r="O150" s="205"/>
      <c r="P150" s="421"/>
      <c r="Q150" s="205"/>
      <c r="R150" s="421"/>
    </row>
    <row r="151" spans="1:18">
      <c r="A151" s="194"/>
      <c r="B151" s="41"/>
      <c r="C151" s="422" t="s">
        <v>959</v>
      </c>
      <c r="D151" s="205"/>
      <c r="E151" s="421"/>
      <c r="F151" s="421"/>
      <c r="G151" s="205"/>
      <c r="H151" s="421"/>
      <c r="I151" s="422" t="s">
        <v>959</v>
      </c>
      <c r="J151" s="447" t="s">
        <v>960</v>
      </c>
      <c r="K151" s="439">
        <v>0.01</v>
      </c>
      <c r="L151" s="439"/>
      <c r="M151" s="205"/>
      <c r="N151" s="421"/>
      <c r="O151" s="205"/>
      <c r="P151" s="421"/>
      <c r="Q151" s="205"/>
      <c r="R151" s="421"/>
    </row>
    <row r="152" spans="1:18">
      <c r="A152" s="194"/>
      <c r="B152" s="41"/>
      <c r="C152" s="422" t="s">
        <v>961</v>
      </c>
      <c r="D152" s="205"/>
      <c r="E152" s="421"/>
      <c r="F152" s="421"/>
      <c r="G152" s="205"/>
      <c r="H152" s="421"/>
      <c r="I152" s="422" t="s">
        <v>961</v>
      </c>
      <c r="J152" s="194"/>
      <c r="K152" s="205"/>
      <c r="L152" s="205"/>
      <c r="M152" s="205"/>
      <c r="N152" s="421"/>
      <c r="O152" s="205"/>
      <c r="P152" s="421"/>
      <c r="Q152" s="205"/>
      <c r="R152" s="421"/>
    </row>
    <row r="153" spans="1:18">
      <c r="A153" s="194"/>
      <c r="B153" s="41"/>
      <c r="C153" s="419" t="s">
        <v>962</v>
      </c>
      <c r="D153" s="205"/>
      <c r="E153" s="421"/>
      <c r="F153" s="421"/>
      <c r="G153" s="205"/>
      <c r="H153" s="421"/>
      <c r="I153" s="419" t="s">
        <v>962</v>
      </c>
      <c r="J153" s="431" t="s">
        <v>880</v>
      </c>
      <c r="K153" s="432">
        <v>0.06</v>
      </c>
      <c r="L153" s="433"/>
      <c r="M153" s="205"/>
      <c r="N153" s="421"/>
      <c r="O153" s="205"/>
      <c r="P153" s="421"/>
      <c r="Q153" s="205"/>
      <c r="R153" s="421"/>
    </row>
    <row r="154" spans="1:18">
      <c r="A154" s="194"/>
      <c r="B154" s="41"/>
      <c r="C154" s="422" t="s">
        <v>963</v>
      </c>
      <c r="D154" s="205"/>
      <c r="E154" s="421"/>
      <c r="F154" s="421"/>
      <c r="G154" s="205"/>
      <c r="H154" s="421"/>
      <c r="I154" s="422" t="s">
        <v>963</v>
      </c>
      <c r="J154" s="194"/>
      <c r="K154" s="65"/>
      <c r="L154" s="205"/>
      <c r="M154" s="205"/>
      <c r="N154" s="421"/>
      <c r="O154" s="205"/>
      <c r="P154" s="421"/>
      <c r="Q154" s="205"/>
      <c r="R154" s="421"/>
    </row>
    <row r="155" spans="1:18">
      <c r="A155" s="194"/>
      <c r="B155" s="41"/>
      <c r="C155" s="422" t="s">
        <v>537</v>
      </c>
      <c r="D155" s="205"/>
      <c r="E155" s="421"/>
      <c r="F155" s="421"/>
      <c r="G155" s="205"/>
      <c r="H155" s="421"/>
      <c r="I155" s="422" t="s">
        <v>537</v>
      </c>
      <c r="J155" s="194"/>
      <c r="K155" s="65"/>
      <c r="L155" s="205"/>
      <c r="M155" s="205"/>
      <c r="N155" s="421"/>
      <c r="O155" s="205"/>
      <c r="P155" s="421"/>
      <c r="Q155" s="205"/>
      <c r="R155" s="421"/>
    </row>
    <row r="156" spans="1:18">
      <c r="A156" s="194"/>
      <c r="B156" s="41"/>
      <c r="C156" s="419" t="s">
        <v>964</v>
      </c>
      <c r="D156" s="205"/>
      <c r="E156" s="421"/>
      <c r="F156" s="421"/>
      <c r="G156" s="205"/>
      <c r="H156" s="421"/>
      <c r="I156" s="419" t="s">
        <v>964</v>
      </c>
      <c r="J156" s="434"/>
      <c r="K156" s="205"/>
      <c r="L156" s="65"/>
      <c r="M156" s="205"/>
      <c r="N156" s="421"/>
      <c r="O156" s="205"/>
      <c r="P156" s="421"/>
      <c r="Q156" s="205"/>
      <c r="R156" s="421"/>
    </row>
    <row r="157" spans="1:18">
      <c r="A157" s="194"/>
      <c r="B157" s="41"/>
      <c r="C157" s="422" t="s">
        <v>965</v>
      </c>
      <c r="D157" s="205"/>
      <c r="E157" s="421"/>
      <c r="F157" s="421"/>
      <c r="G157" s="205"/>
      <c r="H157" s="421"/>
      <c r="I157" s="422" t="s">
        <v>965</v>
      </c>
      <c r="J157" s="419" t="s">
        <v>880</v>
      </c>
      <c r="K157" s="443">
        <v>0.2</v>
      </c>
      <c r="L157" s="443"/>
      <c r="M157" s="205"/>
      <c r="N157" s="421"/>
      <c r="O157" s="205"/>
      <c r="P157" s="421"/>
      <c r="Q157" s="205"/>
      <c r="R157" s="421"/>
    </row>
    <row r="158" spans="1:18">
      <c r="A158" s="194"/>
      <c r="B158" s="41"/>
      <c r="C158" s="422" t="s">
        <v>778</v>
      </c>
      <c r="D158" s="205"/>
      <c r="E158" s="421"/>
      <c r="F158" s="421"/>
      <c r="G158" s="205"/>
      <c r="H158" s="421"/>
      <c r="I158" s="422" t="s">
        <v>778</v>
      </c>
      <c r="J158" s="419" t="s">
        <v>875</v>
      </c>
      <c r="K158" s="443">
        <v>0.19</v>
      </c>
      <c r="L158" s="443"/>
      <c r="M158" s="205"/>
      <c r="N158" s="421"/>
      <c r="O158" s="205"/>
      <c r="P158" s="421"/>
      <c r="Q158" s="205"/>
      <c r="R158" s="421"/>
    </row>
    <row r="159" spans="1:18">
      <c r="A159" s="194"/>
      <c r="B159" s="41"/>
      <c r="C159" s="422" t="s">
        <v>966</v>
      </c>
      <c r="D159" s="205"/>
      <c r="E159" s="421"/>
      <c r="F159" s="421"/>
      <c r="G159" s="205"/>
      <c r="H159" s="421"/>
      <c r="I159" s="422" t="s">
        <v>966</v>
      </c>
      <c r="J159" s="419" t="s">
        <v>877</v>
      </c>
      <c r="K159" s="443">
        <v>0.3</v>
      </c>
      <c r="L159" s="443"/>
      <c r="M159" s="205"/>
      <c r="N159" s="421"/>
      <c r="O159" s="205"/>
      <c r="P159" s="421"/>
      <c r="Q159" s="205"/>
      <c r="R159" s="421"/>
    </row>
    <row r="160" spans="1:18">
      <c r="A160" s="194"/>
      <c r="B160" s="41"/>
      <c r="C160" s="422" t="s">
        <v>967</v>
      </c>
      <c r="D160" s="205"/>
      <c r="E160" s="421"/>
      <c r="F160" s="421"/>
      <c r="G160" s="205"/>
      <c r="H160" s="421"/>
      <c r="I160" s="422" t="s">
        <v>967</v>
      </c>
      <c r="J160" s="419" t="s">
        <v>880</v>
      </c>
      <c r="K160" s="443">
        <v>0.25</v>
      </c>
      <c r="L160" s="443"/>
      <c r="M160" s="205"/>
      <c r="N160" s="421"/>
      <c r="O160" s="205"/>
      <c r="P160" s="421"/>
      <c r="Q160" s="205"/>
      <c r="R160" s="421"/>
    </row>
    <row r="161" spans="1:18">
      <c r="A161" s="194"/>
      <c r="B161" s="41"/>
      <c r="C161" s="422" t="s">
        <v>968</v>
      </c>
      <c r="D161" s="205"/>
      <c r="E161" s="421"/>
      <c r="F161" s="421"/>
      <c r="G161" s="205"/>
      <c r="H161" s="421"/>
      <c r="I161" s="422" t="s">
        <v>968</v>
      </c>
      <c r="J161" s="419"/>
      <c r="K161" s="443"/>
      <c r="L161" s="443"/>
      <c r="M161" s="205"/>
      <c r="N161" s="421"/>
      <c r="O161" s="205"/>
      <c r="P161" s="421"/>
      <c r="Q161" s="205"/>
      <c r="R161" s="421"/>
    </row>
    <row r="162" spans="1:18">
      <c r="A162" s="194"/>
      <c r="B162" s="41"/>
      <c r="C162" s="422" t="s">
        <v>730</v>
      </c>
      <c r="D162" s="205"/>
      <c r="E162" s="421"/>
      <c r="F162" s="421"/>
      <c r="G162" s="205"/>
      <c r="H162" s="421"/>
      <c r="I162" s="422" t="s">
        <v>730</v>
      </c>
      <c r="J162" s="419"/>
      <c r="K162" s="443"/>
      <c r="L162" s="443"/>
      <c r="M162" s="205"/>
      <c r="N162" s="421"/>
      <c r="O162" s="205"/>
      <c r="P162" s="421"/>
      <c r="Q162" s="205"/>
      <c r="R162" s="421"/>
    </row>
    <row r="163" spans="1:18">
      <c r="A163" s="194"/>
      <c r="B163" s="41"/>
      <c r="C163" s="422" t="s">
        <v>90</v>
      </c>
      <c r="D163" s="205"/>
      <c r="E163" s="421"/>
      <c r="F163" s="421"/>
      <c r="G163" s="205"/>
      <c r="H163" s="421"/>
      <c r="I163" s="422" t="s">
        <v>90</v>
      </c>
      <c r="J163" s="280" t="s">
        <v>91</v>
      </c>
      <c r="K163" s="205">
        <v>0.11</v>
      </c>
      <c r="L163" s="205"/>
      <c r="M163" s="205"/>
      <c r="N163" s="421"/>
      <c r="O163" s="205"/>
      <c r="P163" s="421"/>
      <c r="Q163" s="205"/>
      <c r="R163" s="421"/>
    </row>
    <row r="164" spans="1:18">
      <c r="A164" s="194"/>
      <c r="B164" s="41"/>
      <c r="C164" s="422" t="s">
        <v>969</v>
      </c>
      <c r="D164" s="205"/>
      <c r="E164" s="421"/>
      <c r="F164" s="421"/>
      <c r="G164" s="205"/>
      <c r="H164" s="421"/>
      <c r="I164" s="422" t="s">
        <v>969</v>
      </c>
      <c r="J164" s="194"/>
      <c r="K164" s="65"/>
      <c r="L164" s="205"/>
      <c r="M164" s="205"/>
      <c r="N164" s="421"/>
      <c r="O164" s="205"/>
      <c r="P164" s="421"/>
      <c r="Q164" s="205"/>
      <c r="R164" s="421"/>
    </row>
    <row r="165" spans="1:18">
      <c r="A165" s="194"/>
      <c r="B165" s="41"/>
      <c r="C165" s="422" t="s">
        <v>970</v>
      </c>
      <c r="D165" s="205"/>
      <c r="E165" s="421"/>
      <c r="F165" s="421"/>
      <c r="G165" s="205"/>
      <c r="H165" s="421"/>
      <c r="I165" s="422" t="s">
        <v>970</v>
      </c>
      <c r="J165" s="194"/>
      <c r="K165" s="65"/>
      <c r="L165" s="205"/>
      <c r="M165" s="205"/>
      <c r="N165" s="421"/>
      <c r="O165" s="205"/>
      <c r="P165" s="421"/>
      <c r="Q165" s="205"/>
      <c r="R165" s="421"/>
    </row>
    <row r="166" spans="1:18">
      <c r="A166" s="194"/>
      <c r="B166" s="41"/>
      <c r="C166" s="422" t="s">
        <v>971</v>
      </c>
      <c r="D166" s="205"/>
      <c r="E166" s="421"/>
      <c r="F166" s="421"/>
      <c r="G166" s="205"/>
      <c r="H166" s="421"/>
      <c r="I166" s="422" t="s">
        <v>971</v>
      </c>
      <c r="J166" s="194" t="s">
        <v>880</v>
      </c>
      <c r="K166" s="205">
        <v>0.2</v>
      </c>
      <c r="L166" s="205"/>
      <c r="M166" s="205"/>
      <c r="N166" s="421"/>
      <c r="O166" s="205"/>
      <c r="P166" s="421"/>
      <c r="Q166" s="205"/>
      <c r="R166" s="421"/>
    </row>
    <row r="167" spans="1:18">
      <c r="A167" s="194"/>
      <c r="B167" s="41"/>
      <c r="C167" s="422" t="s">
        <v>972</v>
      </c>
      <c r="D167" s="205"/>
      <c r="E167" s="421"/>
      <c r="F167" s="421"/>
      <c r="G167" s="205"/>
      <c r="H167" s="421"/>
      <c r="I167" s="422" t="s">
        <v>972</v>
      </c>
      <c r="J167" s="419"/>
      <c r="K167" s="443"/>
      <c r="L167" s="443"/>
      <c r="M167" s="205"/>
      <c r="N167" s="421"/>
      <c r="O167" s="205"/>
      <c r="P167" s="421"/>
      <c r="Q167" s="205"/>
      <c r="R167" s="421"/>
    </row>
    <row r="168" spans="1:18">
      <c r="A168" s="194"/>
      <c r="B168" s="41"/>
      <c r="C168" s="424" t="s">
        <v>973</v>
      </c>
      <c r="D168" s="205"/>
      <c r="E168" s="421"/>
      <c r="F168" s="421"/>
      <c r="G168" s="205"/>
      <c r="H168" s="421"/>
      <c r="I168" s="424" t="s">
        <v>973</v>
      </c>
      <c r="J168" s="280" t="s">
        <v>363</v>
      </c>
      <c r="K168" s="205">
        <v>0.25</v>
      </c>
      <c r="L168" s="205"/>
      <c r="M168" s="205"/>
      <c r="N168" s="421"/>
      <c r="O168" s="205"/>
      <c r="P168" s="421"/>
      <c r="Q168" s="205"/>
      <c r="R168" s="421"/>
    </row>
    <row r="169" spans="1:18">
      <c r="A169" s="194"/>
      <c r="B169" s="41"/>
      <c r="C169" s="422" t="s">
        <v>118</v>
      </c>
      <c r="D169" s="205"/>
      <c r="E169" s="421"/>
      <c r="F169" s="421"/>
      <c r="G169" s="205"/>
      <c r="H169" s="421"/>
      <c r="I169" s="422" t="s">
        <v>118</v>
      </c>
      <c r="J169" s="194"/>
      <c r="K169" s="65"/>
      <c r="L169" s="205"/>
      <c r="M169" s="205"/>
      <c r="N169" s="421"/>
      <c r="O169" s="205"/>
      <c r="P169" s="421"/>
      <c r="Q169" s="205"/>
      <c r="R169" s="421"/>
    </row>
    <row r="170" spans="1:18">
      <c r="A170" s="194"/>
      <c r="B170" s="41"/>
      <c r="C170" s="424" t="s">
        <v>974</v>
      </c>
      <c r="D170" s="205"/>
      <c r="E170" s="421"/>
      <c r="F170" s="421"/>
      <c r="G170" s="205"/>
      <c r="H170" s="421"/>
      <c r="I170" s="424" t="s">
        <v>974</v>
      </c>
      <c r="J170" s="434" t="s">
        <v>952</v>
      </c>
      <c r="K170" s="65">
        <v>0.2</v>
      </c>
      <c r="L170" s="65"/>
      <c r="M170" s="205"/>
      <c r="N170" s="421"/>
      <c r="O170" s="205"/>
      <c r="P170" s="421"/>
      <c r="Q170" s="205"/>
      <c r="R170" s="421"/>
    </row>
    <row r="171" spans="1:18">
      <c r="A171" s="194"/>
      <c r="B171" s="41"/>
      <c r="C171" s="422" t="s">
        <v>975</v>
      </c>
      <c r="D171" s="205"/>
      <c r="E171" s="421"/>
      <c r="F171" s="421"/>
      <c r="G171" s="205"/>
      <c r="H171" s="421"/>
      <c r="I171" s="422" t="s">
        <v>975</v>
      </c>
      <c r="J171" s="194"/>
      <c r="K171" s="65"/>
      <c r="L171" s="205"/>
      <c r="M171" s="205"/>
      <c r="N171" s="421"/>
      <c r="O171" s="205"/>
      <c r="P171" s="421"/>
      <c r="Q171" s="205"/>
      <c r="R171" s="421"/>
    </row>
    <row r="172" spans="1:18">
      <c r="A172" s="194"/>
      <c r="B172" s="41"/>
      <c r="C172" s="422" t="s">
        <v>976</v>
      </c>
      <c r="D172" s="205"/>
      <c r="E172" s="421"/>
      <c r="F172" s="421"/>
      <c r="G172" s="205"/>
      <c r="H172" s="421"/>
      <c r="I172" s="422" t="s">
        <v>976</v>
      </c>
      <c r="J172" s="194"/>
      <c r="K172" s="65"/>
      <c r="L172" s="205"/>
      <c r="M172" s="205"/>
      <c r="N172" s="421"/>
      <c r="O172" s="205"/>
      <c r="P172" s="421"/>
      <c r="Q172" s="205"/>
      <c r="R172" s="421"/>
    </row>
    <row r="173" spans="1:18">
      <c r="A173" s="194"/>
      <c r="B173" s="41"/>
      <c r="C173" s="422" t="s">
        <v>532</v>
      </c>
      <c r="D173" s="205"/>
      <c r="E173" s="421"/>
      <c r="F173" s="421"/>
      <c r="G173" s="205"/>
      <c r="H173" s="421"/>
      <c r="I173" s="422" t="s">
        <v>532</v>
      </c>
      <c r="J173" s="194"/>
      <c r="K173" s="65"/>
      <c r="L173" s="205"/>
      <c r="M173" s="205"/>
      <c r="N173" s="421"/>
      <c r="O173" s="205"/>
      <c r="P173" s="421"/>
      <c r="Q173" s="205"/>
      <c r="R173" s="421"/>
    </row>
    <row r="174" spans="1:18">
      <c r="A174" s="194"/>
      <c r="B174" s="41"/>
      <c r="C174" s="422" t="s">
        <v>977</v>
      </c>
      <c r="D174" s="205"/>
      <c r="E174" s="421"/>
      <c r="F174" s="421"/>
      <c r="G174" s="205"/>
      <c r="H174" s="421"/>
      <c r="I174" s="422" t="s">
        <v>977</v>
      </c>
      <c r="J174" s="194"/>
      <c r="K174" s="65"/>
      <c r="L174" s="205"/>
      <c r="M174" s="205"/>
      <c r="N174" s="421"/>
      <c r="O174" s="205"/>
      <c r="P174" s="421"/>
      <c r="Q174" s="205"/>
      <c r="R174" s="421"/>
    </row>
    <row r="175" spans="1:18">
      <c r="A175" s="194"/>
      <c r="B175" s="41"/>
      <c r="C175" s="422" t="s">
        <v>144</v>
      </c>
      <c r="D175" s="205"/>
      <c r="E175" s="421"/>
      <c r="F175" s="421"/>
      <c r="G175" s="205"/>
      <c r="H175" s="421"/>
      <c r="I175" s="422" t="s">
        <v>144</v>
      </c>
      <c r="J175" s="419"/>
      <c r="K175" s="443"/>
      <c r="L175" s="443"/>
      <c r="M175" s="205"/>
      <c r="N175" s="421"/>
      <c r="O175" s="205"/>
      <c r="P175" s="421"/>
      <c r="Q175" s="205"/>
      <c r="R175" s="421"/>
    </row>
    <row r="176" spans="1:18">
      <c r="A176" s="194"/>
      <c r="B176" s="41"/>
      <c r="C176" s="422" t="s">
        <v>978</v>
      </c>
      <c r="D176" s="205"/>
      <c r="E176" s="421"/>
      <c r="F176" s="421"/>
      <c r="G176" s="205"/>
      <c r="H176" s="421"/>
      <c r="I176" s="422" t="s">
        <v>978</v>
      </c>
      <c r="J176" s="419"/>
      <c r="K176" s="443"/>
      <c r="L176" s="443"/>
      <c r="M176" s="205"/>
      <c r="N176" s="421"/>
      <c r="O176" s="205"/>
      <c r="P176" s="421"/>
      <c r="Q176" s="205"/>
      <c r="R176" s="421"/>
    </row>
    <row r="177" spans="1:18">
      <c r="A177" s="194"/>
      <c r="B177" s="41"/>
      <c r="C177" s="422" t="s">
        <v>979</v>
      </c>
      <c r="D177" s="205"/>
      <c r="E177" s="421"/>
      <c r="F177" s="421"/>
      <c r="G177" s="205"/>
      <c r="H177" s="421"/>
      <c r="I177" s="422" t="s">
        <v>979</v>
      </c>
      <c r="J177" s="419"/>
      <c r="K177" s="443"/>
      <c r="L177" s="443"/>
      <c r="M177" s="205"/>
      <c r="N177" s="421"/>
      <c r="O177" s="205"/>
      <c r="P177" s="421"/>
      <c r="Q177" s="205"/>
      <c r="R177" s="421"/>
    </row>
    <row r="178" spans="1:18">
      <c r="A178" s="194"/>
      <c r="B178" s="41"/>
      <c r="C178" s="422" t="s">
        <v>818</v>
      </c>
      <c r="D178" s="205"/>
      <c r="E178" s="421"/>
      <c r="F178" s="421"/>
      <c r="G178" s="205"/>
      <c r="H178" s="421"/>
      <c r="I178" s="422" t="s">
        <v>818</v>
      </c>
      <c r="J178" s="419"/>
      <c r="K178" s="443"/>
      <c r="L178" s="443"/>
      <c r="M178" s="205"/>
      <c r="N178" s="421"/>
      <c r="O178" s="205"/>
      <c r="P178" s="421"/>
      <c r="Q178" s="205"/>
      <c r="R178" s="421"/>
    </row>
    <row r="179" spans="1:18">
      <c r="A179" s="194"/>
      <c r="B179" s="41"/>
      <c r="C179" s="422" t="s">
        <v>980</v>
      </c>
      <c r="D179" s="205"/>
      <c r="E179" s="421"/>
      <c r="F179" s="421"/>
      <c r="G179" s="205"/>
      <c r="H179" s="421"/>
      <c r="I179" s="422" t="s">
        <v>980</v>
      </c>
      <c r="J179" s="419"/>
      <c r="K179" s="443"/>
      <c r="L179" s="443"/>
      <c r="M179" s="205"/>
      <c r="N179" s="421"/>
      <c r="O179" s="205"/>
      <c r="P179" s="421"/>
      <c r="Q179" s="205"/>
      <c r="R179" s="421"/>
    </row>
    <row r="180" spans="1:18">
      <c r="A180" s="194"/>
      <c r="B180" s="41"/>
      <c r="C180" s="422" t="s">
        <v>741</v>
      </c>
      <c r="D180" s="205"/>
      <c r="E180" s="421"/>
      <c r="F180" s="421"/>
      <c r="G180" s="205"/>
      <c r="H180" s="421"/>
      <c r="I180" s="422" t="s">
        <v>741</v>
      </c>
      <c r="J180" s="419"/>
      <c r="K180" s="443"/>
      <c r="L180" s="443"/>
      <c r="M180" s="205"/>
      <c r="N180" s="421"/>
      <c r="O180" s="205"/>
      <c r="P180" s="421"/>
      <c r="Q180" s="205"/>
      <c r="R180" s="421"/>
    </row>
    <row r="181" spans="1:18">
      <c r="A181" s="194"/>
      <c r="B181" s="41"/>
      <c r="C181" s="422" t="s">
        <v>981</v>
      </c>
      <c r="D181" s="205"/>
      <c r="E181" s="421"/>
      <c r="F181" s="421"/>
      <c r="G181" s="205"/>
      <c r="H181" s="421"/>
      <c r="I181" s="422" t="s">
        <v>981</v>
      </c>
      <c r="J181" s="457" t="s">
        <v>877</v>
      </c>
      <c r="K181" s="443">
        <v>0.2</v>
      </c>
      <c r="L181" s="443"/>
      <c r="M181" s="205"/>
      <c r="N181" s="421"/>
      <c r="O181" s="205"/>
      <c r="P181" s="421"/>
      <c r="Q181" s="205"/>
      <c r="R181" s="421"/>
    </row>
    <row r="182" spans="1:18">
      <c r="A182" s="194"/>
      <c r="B182" s="41"/>
      <c r="C182" s="422" t="s">
        <v>982</v>
      </c>
      <c r="D182" s="205"/>
      <c r="E182" s="421"/>
      <c r="F182" s="421"/>
      <c r="G182" s="205"/>
      <c r="H182" s="421"/>
      <c r="I182" s="422" t="s">
        <v>982</v>
      </c>
      <c r="J182" s="419"/>
      <c r="K182" s="443"/>
      <c r="L182" s="443"/>
      <c r="M182" s="205"/>
      <c r="N182" s="421"/>
      <c r="O182" s="205"/>
      <c r="P182" s="421"/>
      <c r="Q182" s="205"/>
      <c r="R182" s="421"/>
    </row>
    <row r="183" spans="1:18">
      <c r="A183" s="194"/>
      <c r="B183" s="41"/>
      <c r="C183" s="422" t="s">
        <v>983</v>
      </c>
      <c r="D183" s="205"/>
      <c r="E183" s="421"/>
      <c r="F183" s="421"/>
      <c r="G183" s="205"/>
      <c r="H183" s="421"/>
      <c r="I183" s="422" t="s">
        <v>983</v>
      </c>
      <c r="J183" s="419"/>
      <c r="K183" s="443"/>
      <c r="L183" s="443"/>
      <c r="M183" s="205"/>
      <c r="N183" s="421"/>
      <c r="O183" s="205"/>
      <c r="P183" s="421"/>
      <c r="Q183" s="205"/>
      <c r="R183" s="421"/>
    </row>
    <row r="184" spans="1:18">
      <c r="A184" s="194"/>
      <c r="B184" s="41"/>
      <c r="C184" s="419" t="s">
        <v>984</v>
      </c>
      <c r="D184" s="205"/>
      <c r="E184" s="421"/>
      <c r="F184" s="421"/>
      <c r="G184" s="205"/>
      <c r="H184" s="421"/>
      <c r="I184" s="419" t="s">
        <v>984</v>
      </c>
      <c r="J184" s="419"/>
      <c r="K184" s="443"/>
      <c r="L184" s="443"/>
      <c r="M184" s="205"/>
      <c r="N184" s="421"/>
      <c r="O184" s="205"/>
      <c r="P184" s="421"/>
      <c r="Q184" s="205"/>
      <c r="R184" s="421"/>
    </row>
    <row r="185" spans="1:18">
      <c r="A185" s="194"/>
      <c r="B185" s="41"/>
      <c r="C185" s="424" t="s">
        <v>73</v>
      </c>
      <c r="D185" s="205"/>
      <c r="E185" s="421"/>
      <c r="F185" s="421"/>
      <c r="G185" s="205"/>
      <c r="H185" s="421"/>
      <c r="I185" s="424" t="s">
        <v>73</v>
      </c>
      <c r="J185" s="434" t="s">
        <v>91</v>
      </c>
      <c r="K185" s="65">
        <v>0.13</v>
      </c>
      <c r="L185" s="65"/>
      <c r="M185" s="205"/>
      <c r="N185" s="421"/>
      <c r="O185" s="205"/>
      <c r="P185" s="421"/>
      <c r="Q185" s="205"/>
      <c r="R185" s="421"/>
    </row>
    <row r="186" spans="1:18">
      <c r="A186" s="194"/>
      <c r="B186" s="41"/>
      <c r="C186" s="419" t="s">
        <v>985</v>
      </c>
      <c r="D186" s="205"/>
      <c r="E186" s="421"/>
      <c r="F186" s="421"/>
      <c r="G186" s="205"/>
      <c r="H186" s="421"/>
      <c r="I186" s="419" t="s">
        <v>985</v>
      </c>
      <c r="J186" s="447" t="s">
        <v>363</v>
      </c>
      <c r="K186" s="439">
        <v>0.03</v>
      </c>
      <c r="L186" s="439"/>
      <c r="M186" s="205"/>
      <c r="N186" s="421"/>
      <c r="O186" s="205"/>
      <c r="P186" s="421"/>
      <c r="Q186" s="205"/>
      <c r="R186" s="421"/>
    </row>
    <row r="187" spans="1:18">
      <c r="A187" s="194"/>
      <c r="B187" s="41"/>
      <c r="C187" s="422" t="s">
        <v>143</v>
      </c>
      <c r="D187" s="205"/>
      <c r="E187" s="421"/>
      <c r="F187" s="421"/>
      <c r="G187" s="205"/>
      <c r="H187" s="421"/>
      <c r="I187" s="422" t="s">
        <v>143</v>
      </c>
      <c r="J187" s="280"/>
      <c r="K187" s="445"/>
      <c r="L187" s="205"/>
      <c r="M187" s="205"/>
      <c r="N187" s="421"/>
      <c r="O187" s="205"/>
      <c r="P187" s="421"/>
      <c r="Q187" s="205"/>
      <c r="R187" s="421"/>
    </row>
    <row r="188" spans="1:18">
      <c r="A188" s="194"/>
      <c r="B188" s="41"/>
      <c r="C188" s="422" t="s">
        <v>386</v>
      </c>
      <c r="D188" s="205"/>
      <c r="E188" s="421"/>
      <c r="F188" s="421"/>
      <c r="G188" s="205"/>
      <c r="H188" s="421"/>
      <c r="I188" s="422" t="s">
        <v>386</v>
      </c>
      <c r="J188" s="280" t="s">
        <v>203</v>
      </c>
      <c r="K188" s="205">
        <v>0.09</v>
      </c>
      <c r="L188" s="205"/>
      <c r="M188" s="205"/>
      <c r="N188" s="421"/>
      <c r="O188" s="205"/>
      <c r="P188" s="421"/>
      <c r="Q188" s="205"/>
      <c r="R188" s="421"/>
    </row>
    <row r="189" spans="1:18">
      <c r="A189" s="194"/>
      <c r="B189" s="41"/>
      <c r="C189" s="422" t="s">
        <v>189</v>
      </c>
      <c r="D189" s="205"/>
      <c r="E189" s="421"/>
      <c r="F189" s="421"/>
      <c r="G189" s="205"/>
      <c r="H189" s="421"/>
      <c r="I189" s="422" t="s">
        <v>189</v>
      </c>
      <c r="J189" s="280" t="s">
        <v>91</v>
      </c>
      <c r="K189" s="205">
        <v>0.04</v>
      </c>
      <c r="L189" s="205"/>
      <c r="M189" s="205"/>
      <c r="N189" s="421"/>
      <c r="O189" s="205"/>
      <c r="P189" s="421"/>
      <c r="Q189" s="205"/>
      <c r="R189" s="421"/>
    </row>
    <row r="190" spans="1:18">
      <c r="A190" s="194"/>
      <c r="B190" s="41"/>
      <c r="C190" s="419" t="s">
        <v>986</v>
      </c>
      <c r="D190" s="205"/>
      <c r="E190" s="421"/>
      <c r="F190" s="421"/>
      <c r="G190" s="205"/>
      <c r="H190" s="421"/>
      <c r="I190" s="419" t="s">
        <v>986</v>
      </c>
      <c r="J190" s="431" t="s">
        <v>869</v>
      </c>
      <c r="K190" s="446">
        <v>0.01</v>
      </c>
      <c r="L190" s="433"/>
      <c r="M190" s="205"/>
      <c r="N190" s="421"/>
      <c r="O190" s="205"/>
      <c r="P190" s="421"/>
      <c r="Q190" s="205"/>
      <c r="R190" s="421"/>
    </row>
    <row r="191" spans="1:18">
      <c r="A191" s="194"/>
      <c r="B191" s="41"/>
      <c r="C191" s="419" t="s">
        <v>987</v>
      </c>
      <c r="D191" s="205"/>
      <c r="E191" s="421"/>
      <c r="F191" s="421"/>
      <c r="G191" s="205"/>
      <c r="H191" s="421"/>
      <c r="I191" s="419" t="s">
        <v>987</v>
      </c>
      <c r="J191" s="194" t="s">
        <v>877</v>
      </c>
      <c r="K191" s="446">
        <v>0.11</v>
      </c>
      <c r="L191" s="205"/>
      <c r="M191" s="205"/>
      <c r="N191" s="421"/>
      <c r="O191" s="205"/>
      <c r="P191" s="421"/>
      <c r="Q191" s="205"/>
      <c r="R191" s="421"/>
    </row>
    <row r="192" spans="1:18">
      <c r="A192" s="194"/>
      <c r="B192" s="41"/>
      <c r="C192" s="422" t="s">
        <v>350</v>
      </c>
      <c r="D192" s="205"/>
      <c r="E192" s="421"/>
      <c r="F192" s="421"/>
      <c r="G192" s="205"/>
      <c r="H192" s="421"/>
      <c r="I192" s="422" t="s">
        <v>350</v>
      </c>
      <c r="J192" s="194"/>
      <c r="K192" s="205"/>
      <c r="L192" s="205"/>
      <c r="M192" s="205"/>
      <c r="N192" s="421"/>
      <c r="O192" s="205"/>
      <c r="P192" s="421"/>
      <c r="Q192" s="205"/>
      <c r="R192" s="421"/>
    </row>
    <row r="193" spans="1:18">
      <c r="A193" s="194"/>
      <c r="B193" s="41"/>
      <c r="C193" s="422" t="s">
        <v>988</v>
      </c>
      <c r="D193" s="205"/>
      <c r="E193" s="421"/>
      <c r="F193" s="421"/>
      <c r="G193" s="205"/>
      <c r="H193" s="421"/>
      <c r="I193" s="422" t="s">
        <v>988</v>
      </c>
      <c r="J193" s="194"/>
      <c r="K193" s="65"/>
      <c r="L193" s="205"/>
      <c r="M193" s="205"/>
      <c r="N193" s="421"/>
      <c r="O193" s="205"/>
      <c r="P193" s="421"/>
      <c r="Q193" s="205"/>
      <c r="R193" s="421"/>
    </row>
    <row r="194" spans="1:18">
      <c r="A194" s="194"/>
      <c r="B194" s="41"/>
      <c r="C194" s="419" t="s">
        <v>989</v>
      </c>
      <c r="D194" s="205"/>
      <c r="E194" s="421"/>
      <c r="F194" s="421"/>
      <c r="G194" s="205"/>
      <c r="H194" s="421"/>
      <c r="I194" s="419" t="s">
        <v>989</v>
      </c>
      <c r="J194" s="194"/>
      <c r="K194" s="65"/>
      <c r="L194" s="205"/>
      <c r="M194" s="205"/>
      <c r="N194" s="421"/>
      <c r="O194" s="205"/>
      <c r="P194" s="421"/>
      <c r="Q194" s="205"/>
      <c r="R194" s="421"/>
    </row>
    <row r="195" spans="1:18">
      <c r="A195" s="194"/>
      <c r="B195" s="41"/>
      <c r="C195" s="422" t="s">
        <v>990</v>
      </c>
      <c r="D195" s="205"/>
      <c r="E195" s="421"/>
      <c r="F195" s="421"/>
      <c r="G195" s="205"/>
      <c r="H195" s="421"/>
      <c r="I195" s="422" t="s">
        <v>990</v>
      </c>
      <c r="J195" s="194"/>
      <c r="K195" s="65"/>
      <c r="L195" s="205"/>
      <c r="M195" s="205"/>
      <c r="N195" s="421"/>
      <c r="O195" s="205"/>
      <c r="P195" s="421"/>
      <c r="Q195" s="205"/>
      <c r="R195" s="421"/>
    </row>
    <row r="196" spans="1:18">
      <c r="A196" s="194"/>
      <c r="B196" s="41"/>
      <c r="C196" s="422" t="s">
        <v>991</v>
      </c>
      <c r="D196" s="205"/>
      <c r="E196" s="421"/>
      <c r="F196" s="421"/>
      <c r="G196" s="205"/>
      <c r="H196" s="421"/>
      <c r="I196" s="422" t="s">
        <v>991</v>
      </c>
      <c r="J196" s="194"/>
      <c r="K196" s="65"/>
      <c r="L196" s="205"/>
      <c r="M196" s="205"/>
      <c r="N196" s="421"/>
      <c r="O196" s="205"/>
      <c r="P196" s="421"/>
      <c r="Q196" s="205"/>
      <c r="R196" s="421"/>
    </row>
    <row r="197" spans="1:18">
      <c r="A197" s="194"/>
      <c r="B197" s="41"/>
      <c r="C197" s="422" t="s">
        <v>992</v>
      </c>
      <c r="D197" s="205"/>
      <c r="E197" s="421"/>
      <c r="F197" s="421"/>
      <c r="G197" s="205"/>
      <c r="H197" s="421"/>
      <c r="I197" s="422" t="s">
        <v>992</v>
      </c>
      <c r="J197" s="194"/>
      <c r="K197" s="65"/>
      <c r="L197" s="205"/>
      <c r="M197" s="205"/>
      <c r="N197" s="421"/>
      <c r="O197" s="205"/>
      <c r="P197" s="421"/>
      <c r="Q197" s="205"/>
      <c r="R197" s="421"/>
    </row>
    <row r="198" spans="1:18">
      <c r="A198" s="194"/>
      <c r="B198" s="41"/>
      <c r="C198" s="422" t="s">
        <v>993</v>
      </c>
      <c r="D198" s="205"/>
      <c r="E198" s="421"/>
      <c r="F198" s="421"/>
      <c r="G198" s="205"/>
      <c r="H198" s="421"/>
      <c r="I198" s="422" t="s">
        <v>993</v>
      </c>
      <c r="J198" s="419"/>
      <c r="K198" s="443"/>
      <c r="L198" s="443"/>
      <c r="M198" s="205"/>
      <c r="N198" s="421"/>
      <c r="O198" s="205"/>
      <c r="P198" s="421"/>
      <c r="Q198" s="205"/>
      <c r="R198" s="421"/>
    </row>
    <row r="199" spans="1:18">
      <c r="A199" s="194"/>
      <c r="B199" s="41"/>
      <c r="C199" s="422" t="s">
        <v>994</v>
      </c>
      <c r="D199" s="205"/>
      <c r="E199" s="421"/>
      <c r="F199" s="421"/>
      <c r="G199" s="205"/>
      <c r="H199" s="421"/>
      <c r="I199" s="422" t="s">
        <v>994</v>
      </c>
      <c r="J199" s="419"/>
      <c r="K199" s="443"/>
      <c r="L199" s="443"/>
      <c r="M199" s="205"/>
      <c r="N199" s="421"/>
      <c r="O199" s="205"/>
      <c r="P199" s="421"/>
      <c r="Q199" s="205"/>
      <c r="R199" s="421"/>
    </row>
    <row r="200" spans="1:18">
      <c r="A200" s="194"/>
      <c r="B200" s="41"/>
      <c r="C200" s="422" t="s">
        <v>995</v>
      </c>
      <c r="D200" s="205"/>
      <c r="E200" s="421"/>
      <c r="F200" s="421"/>
      <c r="G200" s="205"/>
      <c r="H200" s="421"/>
      <c r="I200" s="422" t="s">
        <v>995</v>
      </c>
      <c r="J200" s="419"/>
      <c r="K200" s="443"/>
      <c r="L200" s="443"/>
      <c r="M200" s="205"/>
      <c r="N200" s="421"/>
      <c r="O200" s="205"/>
      <c r="P200" s="421"/>
      <c r="Q200" s="205"/>
      <c r="R200" s="421"/>
    </row>
    <row r="201" spans="1:18">
      <c r="A201" s="194"/>
      <c r="B201" s="41"/>
      <c r="C201" s="422" t="s">
        <v>996</v>
      </c>
      <c r="D201" s="205"/>
      <c r="E201" s="421"/>
      <c r="F201" s="421"/>
      <c r="G201" s="205"/>
      <c r="H201" s="421"/>
      <c r="I201" s="422" t="s">
        <v>996</v>
      </c>
      <c r="J201" s="194"/>
      <c r="K201" s="65"/>
      <c r="L201" s="205"/>
      <c r="M201" s="205"/>
      <c r="N201" s="421"/>
      <c r="O201" s="205"/>
      <c r="P201" s="421"/>
      <c r="Q201" s="205"/>
      <c r="R201" s="421"/>
    </row>
    <row r="202" spans="1:18">
      <c r="A202" s="194"/>
      <c r="B202" s="41"/>
      <c r="C202" s="419" t="s">
        <v>997</v>
      </c>
      <c r="D202" s="205"/>
      <c r="E202" s="421"/>
      <c r="F202" s="421"/>
      <c r="G202" s="205"/>
      <c r="H202" s="421"/>
      <c r="I202" s="419" t="s">
        <v>997</v>
      </c>
      <c r="J202" s="194"/>
      <c r="K202" s="205"/>
      <c r="L202" s="205"/>
      <c r="M202" s="205"/>
      <c r="N202" s="421"/>
      <c r="O202" s="205"/>
      <c r="P202" s="421"/>
      <c r="Q202" s="205"/>
      <c r="R202" s="421"/>
    </row>
    <row r="203" spans="1:18">
      <c r="A203" s="194"/>
      <c r="B203" s="41"/>
      <c r="C203" s="422" t="s">
        <v>998</v>
      </c>
      <c r="D203" s="205"/>
      <c r="E203" s="421"/>
      <c r="F203" s="421"/>
      <c r="G203" s="205"/>
      <c r="H203" s="421"/>
      <c r="I203" s="422" t="s">
        <v>998</v>
      </c>
      <c r="J203" s="280" t="s">
        <v>880</v>
      </c>
      <c r="K203" s="205">
        <v>0.09</v>
      </c>
      <c r="L203" s="205"/>
      <c r="M203" s="205"/>
      <c r="N203" s="421"/>
      <c r="O203" s="205"/>
      <c r="P203" s="421"/>
      <c r="Q203" s="205"/>
      <c r="R203" s="421"/>
    </row>
    <row r="204" spans="1:18">
      <c r="A204" s="194"/>
      <c r="B204" s="41"/>
      <c r="C204" s="419" t="s">
        <v>999</v>
      </c>
      <c r="D204" s="205"/>
      <c r="E204" s="421"/>
      <c r="F204" s="421"/>
      <c r="G204" s="205"/>
      <c r="H204" s="421"/>
      <c r="I204" s="419" t="s">
        <v>999</v>
      </c>
      <c r="J204" s="194"/>
      <c r="K204" s="205"/>
      <c r="L204" s="205"/>
      <c r="M204" s="205"/>
      <c r="N204" s="421"/>
      <c r="O204" s="205"/>
      <c r="P204" s="421"/>
      <c r="Q204" s="205"/>
      <c r="R204" s="421"/>
    </row>
    <row r="205" spans="1:18">
      <c r="A205" s="194"/>
      <c r="B205" s="41"/>
      <c r="C205" s="422" t="s">
        <v>1000</v>
      </c>
      <c r="D205" s="205"/>
      <c r="E205" s="421"/>
      <c r="F205" s="421"/>
      <c r="G205" s="205"/>
      <c r="H205" s="421"/>
      <c r="I205" s="422" t="s">
        <v>1000</v>
      </c>
      <c r="J205" s="194"/>
      <c r="K205" s="65"/>
      <c r="L205" s="205"/>
      <c r="M205" s="205"/>
      <c r="N205" s="421"/>
      <c r="O205" s="205"/>
      <c r="P205" s="421"/>
      <c r="Q205" s="205"/>
      <c r="R205" s="421"/>
    </row>
    <row r="206" spans="1:18">
      <c r="A206" s="194"/>
      <c r="B206" s="41"/>
      <c r="C206" s="422" t="s">
        <v>1001</v>
      </c>
      <c r="D206" s="205"/>
      <c r="E206" s="421"/>
      <c r="F206" s="421"/>
      <c r="G206" s="205"/>
      <c r="H206" s="421"/>
      <c r="I206" s="422" t="s">
        <v>1001</v>
      </c>
      <c r="J206" s="194"/>
      <c r="K206" s="205"/>
      <c r="L206" s="205"/>
      <c r="M206" s="205"/>
      <c r="N206" s="421"/>
      <c r="O206" s="205"/>
      <c r="P206" s="421"/>
      <c r="Q206" s="205"/>
      <c r="R206" s="421"/>
    </row>
    <row r="207" spans="1:18">
      <c r="A207" s="194"/>
      <c r="B207" s="41"/>
      <c r="C207" s="424" t="s">
        <v>1002</v>
      </c>
      <c r="D207" s="205"/>
      <c r="E207" s="421"/>
      <c r="F207" s="421"/>
      <c r="G207" s="205"/>
      <c r="H207" s="421"/>
      <c r="I207" s="424" t="s">
        <v>1002</v>
      </c>
      <c r="J207" s="434" t="s">
        <v>363</v>
      </c>
      <c r="K207" s="439">
        <v>0.03</v>
      </c>
      <c r="L207" s="65"/>
      <c r="M207" s="205"/>
      <c r="N207" s="421"/>
      <c r="O207" s="205"/>
      <c r="P207" s="421"/>
      <c r="Q207" s="205"/>
      <c r="R207" s="421"/>
    </row>
    <row r="208" spans="1:18">
      <c r="A208" s="194"/>
      <c r="B208" s="41"/>
      <c r="C208" s="422" t="s">
        <v>1003</v>
      </c>
      <c r="D208" s="205"/>
      <c r="E208" s="421"/>
      <c r="F208" s="421"/>
      <c r="G208" s="205"/>
      <c r="H208" s="421"/>
      <c r="I208" s="422" t="s">
        <v>1003</v>
      </c>
      <c r="J208" s="194"/>
      <c r="K208" s="65"/>
      <c r="L208" s="205"/>
      <c r="M208" s="205"/>
      <c r="N208" s="421"/>
      <c r="O208" s="205"/>
      <c r="P208" s="421"/>
      <c r="Q208" s="205"/>
      <c r="R208" s="421"/>
    </row>
    <row r="209" spans="1:18">
      <c r="A209" s="194"/>
      <c r="B209" s="41"/>
      <c r="C209" s="419" t="s">
        <v>1004</v>
      </c>
      <c r="D209" s="205"/>
      <c r="E209" s="421"/>
      <c r="F209" s="421"/>
      <c r="G209" s="205"/>
      <c r="H209" s="421"/>
      <c r="I209" s="419" t="s">
        <v>1004</v>
      </c>
      <c r="J209" s="194"/>
      <c r="K209" s="65"/>
      <c r="L209" s="205"/>
      <c r="M209" s="205"/>
      <c r="N209" s="421"/>
      <c r="O209" s="205"/>
      <c r="P209" s="421"/>
      <c r="Q209" s="205"/>
      <c r="R209" s="421"/>
    </row>
    <row r="210" spans="1:18">
      <c r="A210" s="194"/>
      <c r="B210" s="41"/>
      <c r="C210" s="422" t="s">
        <v>1005</v>
      </c>
      <c r="D210" s="205"/>
      <c r="E210" s="421"/>
      <c r="F210" s="421"/>
      <c r="G210" s="205"/>
      <c r="H210" s="421"/>
      <c r="I210" s="422" t="s">
        <v>1005</v>
      </c>
      <c r="J210" s="194"/>
      <c r="K210" s="65"/>
      <c r="L210" s="205"/>
      <c r="M210" s="205"/>
      <c r="N210" s="421"/>
      <c r="O210" s="205"/>
      <c r="P210" s="421"/>
      <c r="Q210" s="205"/>
      <c r="R210" s="421"/>
    </row>
    <row r="211" spans="1:18">
      <c r="A211" s="194"/>
      <c r="B211" s="41"/>
      <c r="C211" s="422" t="s">
        <v>1006</v>
      </c>
      <c r="D211" s="205"/>
      <c r="E211" s="421"/>
      <c r="F211" s="421"/>
      <c r="G211" s="205"/>
      <c r="H211" s="421"/>
      <c r="I211" s="422" t="s">
        <v>1006</v>
      </c>
      <c r="J211" s="194"/>
      <c r="K211" s="205"/>
      <c r="L211" s="205"/>
      <c r="M211" s="205"/>
      <c r="N211" s="421"/>
      <c r="O211" s="205"/>
      <c r="P211" s="421"/>
      <c r="Q211" s="205"/>
      <c r="R211" s="421"/>
    </row>
    <row r="212" spans="1:18">
      <c r="A212" s="194"/>
      <c r="B212" s="41"/>
      <c r="C212" s="422" t="s">
        <v>195</v>
      </c>
      <c r="D212" s="205"/>
      <c r="E212" s="421"/>
      <c r="F212" s="421"/>
      <c r="G212" s="205"/>
      <c r="H212" s="421"/>
      <c r="I212" s="422" t="s">
        <v>195</v>
      </c>
      <c r="J212" s="194"/>
      <c r="K212" s="205"/>
      <c r="L212" s="205"/>
      <c r="M212" s="205"/>
      <c r="N212" s="421"/>
      <c r="O212" s="205"/>
      <c r="P212" s="421"/>
      <c r="Q212" s="205"/>
      <c r="R212" s="421"/>
    </row>
    <row r="213" spans="1:18">
      <c r="A213" s="194"/>
      <c r="B213" s="41"/>
      <c r="C213" s="422" t="s">
        <v>174</v>
      </c>
      <c r="D213" s="205"/>
      <c r="E213" s="421"/>
      <c r="F213" s="421"/>
      <c r="G213" s="205"/>
      <c r="H213" s="421"/>
      <c r="I213" s="422" t="s">
        <v>174</v>
      </c>
      <c r="J213" s="280" t="s">
        <v>880</v>
      </c>
      <c r="K213" s="205">
        <v>0.03</v>
      </c>
      <c r="L213" s="205"/>
      <c r="M213" s="205"/>
      <c r="N213" s="421"/>
      <c r="O213" s="205"/>
      <c r="P213" s="421"/>
      <c r="Q213" s="205"/>
      <c r="R213" s="421"/>
    </row>
    <row r="214" spans="1:18">
      <c r="A214" s="194"/>
      <c r="B214" s="41"/>
      <c r="C214" s="422" t="s">
        <v>1007</v>
      </c>
      <c r="D214" s="205"/>
      <c r="E214" s="421"/>
      <c r="F214" s="421"/>
      <c r="G214" s="205"/>
      <c r="H214" s="421"/>
      <c r="I214" s="422" t="s">
        <v>1007</v>
      </c>
      <c r="J214" s="194"/>
      <c r="K214" s="65"/>
      <c r="L214" s="205"/>
      <c r="M214" s="205"/>
      <c r="N214" s="421"/>
      <c r="O214" s="205"/>
      <c r="P214" s="421"/>
      <c r="Q214" s="205"/>
      <c r="R214" s="421"/>
    </row>
    <row r="215" spans="1:18">
      <c r="A215" s="194"/>
      <c r="B215" s="41"/>
      <c r="C215" s="422" t="s">
        <v>72</v>
      </c>
      <c r="D215" s="205"/>
      <c r="E215" s="421"/>
      <c r="F215" s="421"/>
      <c r="G215" s="205"/>
      <c r="H215" s="421"/>
      <c r="I215" s="422" t="s">
        <v>72</v>
      </c>
      <c r="J215" s="194"/>
      <c r="K215" s="65"/>
      <c r="L215" s="205"/>
      <c r="M215" s="205"/>
      <c r="N215" s="421"/>
      <c r="O215" s="205"/>
      <c r="P215" s="421"/>
      <c r="Q215" s="205"/>
      <c r="R215" s="421"/>
    </row>
    <row r="216" spans="1:18">
      <c r="A216" s="194"/>
      <c r="B216" s="41"/>
      <c r="C216" s="422" t="s">
        <v>1008</v>
      </c>
      <c r="D216" s="205"/>
      <c r="E216" s="421"/>
      <c r="F216" s="421"/>
      <c r="G216" s="205"/>
      <c r="H216" s="421"/>
      <c r="I216" s="422" t="s">
        <v>1008</v>
      </c>
      <c r="J216" s="194"/>
      <c r="K216" s="65"/>
      <c r="L216" s="205"/>
      <c r="M216" s="205"/>
      <c r="N216" s="421"/>
      <c r="O216" s="205"/>
      <c r="P216" s="421"/>
      <c r="Q216" s="205"/>
      <c r="R216" s="421"/>
    </row>
    <row r="217" spans="1:18">
      <c r="A217" s="194"/>
      <c r="B217" s="41"/>
      <c r="C217" s="419" t="s">
        <v>1009</v>
      </c>
      <c r="D217" s="205"/>
      <c r="E217" s="421"/>
      <c r="F217" s="421"/>
      <c r="G217" s="205"/>
      <c r="H217" s="421"/>
      <c r="I217" s="419" t="s">
        <v>1009</v>
      </c>
      <c r="J217" s="434" t="s">
        <v>1010</v>
      </c>
      <c r="K217" s="205">
        <v>0.04</v>
      </c>
      <c r="L217" s="65"/>
      <c r="M217" s="205"/>
      <c r="N217" s="421"/>
      <c r="O217" s="205"/>
      <c r="P217" s="421"/>
      <c r="Q217" s="205"/>
      <c r="R217" s="421"/>
    </row>
    <row r="218" spans="1:18">
      <c r="A218" s="194"/>
      <c r="B218" s="41"/>
      <c r="C218" s="422" t="s">
        <v>1011</v>
      </c>
      <c r="D218" s="205"/>
      <c r="E218" s="421"/>
      <c r="F218" s="421"/>
      <c r="G218" s="205"/>
      <c r="H218" s="421"/>
      <c r="I218" s="422" t="s">
        <v>1011</v>
      </c>
      <c r="J218" s="194"/>
      <c r="K218" s="65"/>
      <c r="L218" s="205"/>
      <c r="M218" s="205"/>
      <c r="N218" s="421"/>
      <c r="O218" s="205"/>
      <c r="P218" s="421"/>
      <c r="Q218" s="205"/>
      <c r="R218" s="421"/>
    </row>
    <row r="219" spans="1:18">
      <c r="A219" s="194"/>
      <c r="B219" s="41"/>
      <c r="C219" s="422" t="s">
        <v>1012</v>
      </c>
      <c r="D219" s="205"/>
      <c r="E219" s="421"/>
      <c r="F219" s="421"/>
      <c r="G219" s="205"/>
      <c r="H219" s="421"/>
      <c r="I219" s="422" t="s">
        <v>1012</v>
      </c>
      <c r="J219" s="194"/>
      <c r="K219" s="65"/>
      <c r="L219" s="205"/>
      <c r="M219" s="205"/>
      <c r="N219" s="421"/>
      <c r="O219" s="205"/>
      <c r="P219" s="421"/>
      <c r="Q219" s="205"/>
      <c r="R219" s="421"/>
    </row>
    <row r="220" spans="1:18">
      <c r="A220" s="194"/>
      <c r="B220" s="41"/>
      <c r="C220" s="419" t="s">
        <v>93</v>
      </c>
      <c r="D220" s="205"/>
      <c r="E220" s="421"/>
      <c r="F220" s="421"/>
      <c r="G220" s="205"/>
      <c r="H220" s="421"/>
      <c r="I220" s="419" t="s">
        <v>93</v>
      </c>
      <c r="J220" s="280" t="s">
        <v>913</v>
      </c>
      <c r="K220" s="205">
        <v>0.02</v>
      </c>
      <c r="L220" s="205"/>
      <c r="M220" s="205"/>
      <c r="N220" s="421"/>
      <c r="O220" s="205"/>
      <c r="P220" s="421"/>
      <c r="Q220" s="205"/>
      <c r="R220" s="421"/>
    </row>
    <row r="221" spans="1:18">
      <c r="A221" s="194"/>
      <c r="B221" s="41"/>
      <c r="C221" s="422" t="s">
        <v>1013</v>
      </c>
      <c r="D221" s="205"/>
      <c r="E221" s="421"/>
      <c r="F221" s="421"/>
      <c r="G221" s="205"/>
      <c r="H221" s="421"/>
      <c r="I221" s="422" t="s">
        <v>1013</v>
      </c>
      <c r="J221" s="194"/>
      <c r="K221" s="65"/>
      <c r="L221" s="205"/>
      <c r="M221" s="205"/>
      <c r="N221" s="421"/>
      <c r="O221" s="205"/>
      <c r="P221" s="421"/>
      <c r="Q221" s="205"/>
      <c r="R221" s="421"/>
    </row>
    <row r="222" spans="1:18">
      <c r="A222" s="194"/>
      <c r="B222" s="41"/>
      <c r="C222" s="422" t="s">
        <v>1014</v>
      </c>
      <c r="D222" s="205"/>
      <c r="E222" s="421"/>
      <c r="F222" s="421"/>
      <c r="G222" s="205"/>
      <c r="H222" s="421"/>
      <c r="I222" s="422" t="s">
        <v>1014</v>
      </c>
      <c r="J222" s="194"/>
      <c r="K222" s="65"/>
      <c r="L222" s="205"/>
      <c r="M222" s="205"/>
      <c r="N222" s="421"/>
      <c r="O222" s="205"/>
      <c r="P222" s="421"/>
      <c r="Q222" s="205"/>
      <c r="R222" s="421"/>
    </row>
    <row r="223" spans="1:18">
      <c r="A223" s="194"/>
      <c r="B223" s="41"/>
      <c r="C223" s="422" t="s">
        <v>1015</v>
      </c>
      <c r="D223" s="205"/>
      <c r="E223" s="421"/>
      <c r="F223" s="421"/>
      <c r="G223" s="205"/>
      <c r="H223" s="421"/>
      <c r="I223" s="422" t="s">
        <v>1015</v>
      </c>
      <c r="J223" s="194"/>
      <c r="K223" s="65"/>
      <c r="L223" s="205"/>
      <c r="M223" s="205"/>
      <c r="N223" s="421"/>
      <c r="O223" s="205"/>
      <c r="P223" s="421"/>
      <c r="Q223" s="205"/>
      <c r="R223" s="421"/>
    </row>
    <row r="224" spans="1:18">
      <c r="A224" s="194"/>
      <c r="B224" s="41"/>
      <c r="C224" s="422" t="s">
        <v>1016</v>
      </c>
      <c r="D224" s="205"/>
      <c r="E224" s="421"/>
      <c r="F224" s="421"/>
      <c r="G224" s="205"/>
      <c r="H224" s="421"/>
      <c r="I224" s="422" t="s">
        <v>1016</v>
      </c>
      <c r="J224" s="194"/>
      <c r="K224" s="65"/>
      <c r="L224" s="205"/>
      <c r="M224" s="205"/>
      <c r="N224" s="421"/>
      <c r="O224" s="205"/>
      <c r="P224" s="421"/>
      <c r="Q224" s="205"/>
      <c r="R224" s="421"/>
    </row>
    <row r="225" spans="1:18">
      <c r="A225" s="194"/>
      <c r="B225" s="41"/>
      <c r="C225" s="422" t="s">
        <v>55</v>
      </c>
      <c r="D225" s="205"/>
      <c r="E225" s="421"/>
      <c r="F225" s="421"/>
      <c r="G225" s="205"/>
      <c r="H225" s="421"/>
      <c r="I225" s="422" t="s">
        <v>55</v>
      </c>
      <c r="J225" s="194"/>
      <c r="K225" s="205"/>
      <c r="L225" s="205"/>
      <c r="M225" s="205"/>
      <c r="N225" s="421"/>
      <c r="O225" s="205"/>
      <c r="P225" s="421"/>
      <c r="Q225" s="205"/>
      <c r="R225" s="421"/>
    </row>
    <row r="226" spans="1:18">
      <c r="A226" s="194"/>
      <c r="B226" s="41"/>
      <c r="C226" s="422" t="s">
        <v>1017</v>
      </c>
      <c r="D226" s="205"/>
      <c r="E226" s="421"/>
      <c r="F226" s="421"/>
      <c r="G226" s="205"/>
      <c r="H226" s="421"/>
      <c r="I226" s="422" t="s">
        <v>1017</v>
      </c>
      <c r="J226" s="194"/>
      <c r="K226" s="65"/>
      <c r="L226" s="205"/>
      <c r="M226" s="205"/>
      <c r="N226" s="421"/>
      <c r="O226" s="205"/>
      <c r="P226" s="421"/>
      <c r="Q226" s="205"/>
      <c r="R226" s="421"/>
    </row>
    <row r="227" spans="1:18">
      <c r="A227" s="194"/>
      <c r="B227" s="41"/>
      <c r="C227" s="422" t="s">
        <v>1018</v>
      </c>
      <c r="D227" s="205"/>
      <c r="E227" s="421"/>
      <c r="F227" s="421"/>
      <c r="G227" s="205"/>
      <c r="H227" s="421"/>
      <c r="I227" s="422" t="s">
        <v>1018</v>
      </c>
      <c r="J227" s="194"/>
      <c r="K227" s="65"/>
      <c r="L227" s="205"/>
      <c r="M227" s="205"/>
      <c r="N227" s="421"/>
      <c r="O227" s="205"/>
      <c r="P227" s="421"/>
      <c r="Q227" s="205"/>
      <c r="R227" s="421"/>
    </row>
    <row r="228" spans="1:18">
      <c r="A228" s="194"/>
      <c r="B228" s="41"/>
      <c r="C228" s="422" t="s">
        <v>1019</v>
      </c>
      <c r="D228" s="205"/>
      <c r="E228" s="421"/>
      <c r="F228" s="421"/>
      <c r="G228" s="205"/>
      <c r="H228" s="421"/>
      <c r="I228" s="422" t="s">
        <v>1019</v>
      </c>
      <c r="J228" s="194"/>
      <c r="K228" s="205"/>
      <c r="L228" s="205"/>
      <c r="M228" s="205"/>
      <c r="N228" s="421"/>
      <c r="O228" s="205"/>
      <c r="P228" s="421"/>
      <c r="Q228" s="205"/>
      <c r="R228" s="421"/>
    </row>
    <row r="229" spans="1:18">
      <c r="A229" s="194"/>
      <c r="B229" s="41"/>
      <c r="C229" s="422" t="s">
        <v>1020</v>
      </c>
      <c r="D229" s="205"/>
      <c r="E229" s="421"/>
      <c r="F229" s="421"/>
      <c r="G229" s="205"/>
      <c r="H229" s="421"/>
      <c r="I229" s="422" t="s">
        <v>1020</v>
      </c>
      <c r="J229" s="461"/>
      <c r="K229" s="65"/>
      <c r="L229" s="445"/>
      <c r="M229" s="205"/>
      <c r="N229" s="421"/>
      <c r="O229" s="205"/>
      <c r="P229" s="421"/>
      <c r="Q229" s="205"/>
      <c r="R229" s="421"/>
    </row>
    <row r="230" spans="1:18">
      <c r="A230" s="194"/>
      <c r="B230" s="41"/>
      <c r="C230" s="422" t="s">
        <v>1021</v>
      </c>
      <c r="D230" s="205"/>
      <c r="E230" s="421"/>
      <c r="F230" s="421"/>
      <c r="G230" s="205"/>
      <c r="H230" s="421"/>
      <c r="I230" s="422" t="s">
        <v>1021</v>
      </c>
      <c r="J230" s="194"/>
      <c r="K230" s="65"/>
      <c r="L230" s="205"/>
      <c r="M230" s="205"/>
      <c r="N230" s="421"/>
      <c r="O230" s="205"/>
      <c r="P230" s="421"/>
      <c r="Q230" s="205"/>
      <c r="R230" s="421"/>
    </row>
    <row r="231" spans="1:18">
      <c r="A231" s="194"/>
      <c r="B231" s="41"/>
      <c r="C231" s="422" t="s">
        <v>1022</v>
      </c>
      <c r="D231" s="205"/>
      <c r="E231" s="421"/>
      <c r="F231" s="421"/>
      <c r="G231" s="205"/>
      <c r="H231" s="421"/>
      <c r="I231" s="422" t="s">
        <v>1022</v>
      </c>
      <c r="J231" s="194"/>
      <c r="K231" s="65"/>
      <c r="L231" s="205"/>
      <c r="M231" s="205"/>
      <c r="N231" s="421"/>
      <c r="O231" s="205"/>
      <c r="P231" s="421"/>
      <c r="Q231" s="205"/>
      <c r="R231" s="421"/>
    </row>
    <row r="232" spans="1:18">
      <c r="A232" s="194"/>
      <c r="B232" s="41"/>
      <c r="C232" s="422" t="s">
        <v>1023</v>
      </c>
      <c r="D232" s="205"/>
      <c r="E232" s="421"/>
      <c r="F232" s="421"/>
      <c r="G232" s="205"/>
      <c r="H232" s="421"/>
      <c r="I232" s="422" t="s">
        <v>1023</v>
      </c>
      <c r="J232" s="194"/>
      <c r="K232" s="65"/>
      <c r="L232" s="205"/>
      <c r="M232" s="205"/>
      <c r="N232" s="421"/>
      <c r="O232" s="205"/>
      <c r="P232" s="421"/>
      <c r="Q232" s="205"/>
      <c r="R232" s="421"/>
    </row>
    <row r="233" spans="1:18">
      <c r="A233" s="194"/>
      <c r="B233" s="41"/>
      <c r="C233" s="422" t="s">
        <v>1024</v>
      </c>
      <c r="D233" s="205"/>
      <c r="E233" s="421"/>
      <c r="F233" s="421"/>
      <c r="G233" s="205"/>
      <c r="H233" s="421"/>
      <c r="I233" s="422" t="s">
        <v>1024</v>
      </c>
      <c r="J233" s="194"/>
      <c r="K233" s="65"/>
      <c r="L233" s="205"/>
      <c r="M233" s="205"/>
      <c r="N233" s="421"/>
      <c r="O233" s="205"/>
      <c r="P233" s="421"/>
      <c r="Q233" s="205"/>
      <c r="R233" s="421"/>
    </row>
    <row r="234" spans="1:18">
      <c r="A234" s="194"/>
      <c r="B234" s="41"/>
      <c r="C234" s="422" t="s">
        <v>1025</v>
      </c>
      <c r="D234" s="205"/>
      <c r="E234" s="421"/>
      <c r="F234" s="421"/>
      <c r="G234" s="205"/>
      <c r="H234" s="421"/>
      <c r="I234" s="422" t="s">
        <v>1025</v>
      </c>
      <c r="J234" s="194"/>
      <c r="K234" s="205"/>
      <c r="L234" s="205"/>
      <c r="M234" s="205"/>
      <c r="N234" s="421"/>
      <c r="O234" s="205"/>
      <c r="P234" s="421"/>
      <c r="Q234" s="205"/>
      <c r="R234" s="421"/>
    </row>
    <row r="235" spans="1:18">
      <c r="A235" s="194"/>
      <c r="B235" s="41"/>
      <c r="C235" s="419" t="s">
        <v>1026</v>
      </c>
      <c r="D235" s="205"/>
      <c r="E235" s="421"/>
      <c r="F235" s="421"/>
      <c r="G235" s="205"/>
      <c r="H235" s="421"/>
      <c r="I235" s="419" t="s">
        <v>1026</v>
      </c>
      <c r="J235" s="194"/>
      <c r="K235" s="65"/>
      <c r="L235" s="205"/>
      <c r="M235" s="205"/>
      <c r="N235" s="421"/>
      <c r="O235" s="205"/>
      <c r="P235" s="421"/>
      <c r="Q235" s="205"/>
      <c r="R235" s="421"/>
    </row>
    <row r="236" spans="1:18">
      <c r="A236" s="194"/>
      <c r="B236" s="41"/>
      <c r="C236" s="458" t="s">
        <v>1027</v>
      </c>
      <c r="D236" s="205"/>
      <c r="E236" s="421"/>
      <c r="F236" s="421"/>
      <c r="G236" s="205"/>
      <c r="H236" s="421"/>
      <c r="I236" s="458" t="s">
        <v>1027</v>
      </c>
      <c r="J236" s="194"/>
      <c r="K236" s="205"/>
      <c r="L236" s="205"/>
      <c r="M236" s="205"/>
      <c r="N236" s="421"/>
      <c r="O236" s="205"/>
      <c r="P236" s="421"/>
      <c r="Q236" s="205"/>
      <c r="R236" s="421"/>
    </row>
    <row r="237" spans="1:18">
      <c r="A237" s="194"/>
      <c r="B237" s="41"/>
      <c r="C237" s="458" t="s">
        <v>1028</v>
      </c>
      <c r="D237" s="205"/>
      <c r="E237" s="421"/>
      <c r="F237" s="421"/>
      <c r="G237" s="205"/>
      <c r="H237" s="421"/>
      <c r="I237" s="458"/>
      <c r="J237" s="194"/>
      <c r="K237" s="205"/>
      <c r="L237" s="205"/>
      <c r="M237" s="205"/>
      <c r="N237" s="421"/>
      <c r="O237" s="205"/>
      <c r="P237" s="421"/>
      <c r="Q237" s="205"/>
      <c r="R237" s="421"/>
    </row>
    <row r="238" spans="1:18">
      <c r="A238" s="194"/>
      <c r="B238" s="41"/>
      <c r="C238" s="422" t="s">
        <v>1029</v>
      </c>
      <c r="D238" s="205"/>
      <c r="E238" s="423"/>
      <c r="F238" s="423"/>
      <c r="G238" s="205"/>
      <c r="H238" s="423"/>
      <c r="I238" s="422" t="s">
        <v>1029</v>
      </c>
      <c r="J238" s="280"/>
      <c r="K238" s="445"/>
      <c r="L238" s="205"/>
      <c r="M238" s="205"/>
      <c r="N238" s="423"/>
      <c r="O238" s="205"/>
      <c r="P238" s="423"/>
      <c r="Q238" s="205"/>
      <c r="R238" s="423"/>
    </row>
    <row r="239" spans="1:18">
      <c r="A239" s="459" t="s">
        <v>1030</v>
      </c>
      <c r="B239" s="136"/>
      <c r="C239" s="459"/>
      <c r="D239" s="459"/>
      <c r="E239" s="459"/>
      <c r="F239" s="460"/>
      <c r="G239" s="459"/>
      <c r="H239" s="460"/>
      <c r="I239" s="459"/>
      <c r="J239" s="459"/>
      <c r="K239" s="459"/>
      <c r="L239" s="460"/>
      <c r="M239" s="459"/>
      <c r="N239" s="460"/>
      <c r="O239" s="459"/>
      <c r="P239" s="460"/>
      <c r="Q239" s="459"/>
      <c r="R239" s="459"/>
    </row>
  </sheetData>
  <mergeCells count="95">
    <mergeCell ref="A1:Q1"/>
    <mergeCell ref="A2:D2"/>
    <mergeCell ref="E2:I2"/>
    <mergeCell ref="K2:N2"/>
    <mergeCell ref="O2:R2"/>
    <mergeCell ref="D3:R3"/>
    <mergeCell ref="G4:L4"/>
    <mergeCell ref="M4:N4"/>
    <mergeCell ref="O4:P4"/>
    <mergeCell ref="Q4:R4"/>
    <mergeCell ref="A239:R239"/>
    <mergeCell ref="A3:A5"/>
    <mergeCell ref="A7:A15"/>
    <mergeCell ref="A16:A22"/>
    <mergeCell ref="A23:A50"/>
    <mergeCell ref="A51:A62"/>
    <mergeCell ref="A63:A105"/>
    <mergeCell ref="A111:A238"/>
    <mergeCell ref="B3:B5"/>
    <mergeCell ref="B7:B15"/>
    <mergeCell ref="B16:B22"/>
    <mergeCell ref="B23:B50"/>
    <mergeCell ref="B51:B62"/>
    <mergeCell ref="B63:B110"/>
    <mergeCell ref="B111:B238"/>
    <mergeCell ref="C3:C5"/>
    <mergeCell ref="D4:D5"/>
    <mergeCell ref="D7:D15"/>
    <mergeCell ref="D16:D22"/>
    <mergeCell ref="D23:D50"/>
    <mergeCell ref="D51:D62"/>
    <mergeCell ref="D63:D110"/>
    <mergeCell ref="D111:D238"/>
    <mergeCell ref="E4:E5"/>
    <mergeCell ref="E7:E15"/>
    <mergeCell ref="E16:E22"/>
    <mergeCell ref="E23:E50"/>
    <mergeCell ref="E51:E62"/>
    <mergeCell ref="E63:E110"/>
    <mergeCell ref="E111:E238"/>
    <mergeCell ref="F4:F5"/>
    <mergeCell ref="F7:F15"/>
    <mergeCell ref="F16:F22"/>
    <mergeCell ref="F23:F50"/>
    <mergeCell ref="F51:F62"/>
    <mergeCell ref="F63:F110"/>
    <mergeCell ref="F111:F238"/>
    <mergeCell ref="G7:G15"/>
    <mergeCell ref="G16:G22"/>
    <mergeCell ref="G23:G50"/>
    <mergeCell ref="G51:G62"/>
    <mergeCell ref="G63:G110"/>
    <mergeCell ref="G111:G238"/>
    <mergeCell ref="H7:H15"/>
    <mergeCell ref="H16:H22"/>
    <mergeCell ref="H23:H50"/>
    <mergeCell ref="H51:H62"/>
    <mergeCell ref="H63:H110"/>
    <mergeCell ref="H111:H238"/>
    <mergeCell ref="M7:M15"/>
    <mergeCell ref="M16:M22"/>
    <mergeCell ref="M23:M50"/>
    <mergeCell ref="M51:M62"/>
    <mergeCell ref="M63:M110"/>
    <mergeCell ref="M111:M238"/>
    <mergeCell ref="N7:N15"/>
    <mergeCell ref="N16:N22"/>
    <mergeCell ref="N23:N50"/>
    <mergeCell ref="N51:N62"/>
    <mergeCell ref="N63:N110"/>
    <mergeCell ref="N111:N238"/>
    <mergeCell ref="O7:O15"/>
    <mergeCell ref="O16:O22"/>
    <mergeCell ref="O23:O50"/>
    <mergeCell ref="O51:O62"/>
    <mergeCell ref="O63:O110"/>
    <mergeCell ref="O111:O238"/>
    <mergeCell ref="P7:P15"/>
    <mergeCell ref="P16:P22"/>
    <mergeCell ref="P23:P50"/>
    <mergeCell ref="P51:P62"/>
    <mergeCell ref="P63:P110"/>
    <mergeCell ref="P111:P238"/>
    <mergeCell ref="Q7:Q15"/>
    <mergeCell ref="Q16:Q22"/>
    <mergeCell ref="Q23:Q50"/>
    <mergeCell ref="Q51:Q62"/>
    <mergeCell ref="Q63:Q110"/>
    <mergeCell ref="Q111:Q238"/>
    <mergeCell ref="R7:R15"/>
    <mergeCell ref="R16:R22"/>
    <mergeCell ref="R23:R50"/>
    <mergeCell ref="R51:R62"/>
    <mergeCell ref="R63:R110"/>
    <mergeCell ref="R111:R238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topLeftCell="B1" workbookViewId="0">
      <selection activeCell="F11" sqref="F11:F12"/>
    </sheetView>
  </sheetViews>
  <sheetFormatPr defaultColWidth="9" defaultRowHeight="14.25"/>
  <cols>
    <col min="1" max="2" width="9.25"/>
    <col min="3" max="3" width="12.5" customWidth="1"/>
    <col min="4" max="5" width="10.375" style="2"/>
    <col min="6" max="6" width="10.375" style="3"/>
    <col min="7" max="7" width="9.375"/>
    <col min="8" max="9" width="9" style="2"/>
    <col min="10" max="10" width="9.25" style="2"/>
    <col min="11" max="11" width="9.375"/>
    <col min="12" max="12" width="9.25"/>
    <col min="13" max="13" width="9.375"/>
    <col min="14" max="14" width="9.25"/>
    <col min="15" max="15" width="10.375"/>
    <col min="16" max="16" width="9.375"/>
    <col min="17" max="17" width="10.875" customWidth="1"/>
    <col min="18" max="18" width="9.375"/>
  </cols>
  <sheetData>
    <row r="1" s="393" customFormat="1" ht="18.75" spans="1:18">
      <c r="A1" s="89" t="s">
        <v>1031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1:18">
      <c r="A2" s="394"/>
      <c r="B2" s="394"/>
      <c r="C2" s="394"/>
      <c r="D2" s="395"/>
      <c r="E2" s="395"/>
      <c r="F2" s="395"/>
      <c r="G2" s="395"/>
      <c r="H2" s="395"/>
      <c r="I2" s="394"/>
      <c r="J2" s="394"/>
      <c r="K2" s="395"/>
      <c r="L2" s="395"/>
      <c r="M2" s="118"/>
      <c r="N2" s="118"/>
      <c r="O2" s="118" t="s">
        <v>31</v>
      </c>
      <c r="P2" s="118"/>
      <c r="Q2" s="118"/>
      <c r="R2" s="118"/>
    </row>
    <row r="3" spans="1:18">
      <c r="A3" s="396" t="s">
        <v>32</v>
      </c>
      <c r="B3" s="9" t="s">
        <v>33</v>
      </c>
      <c r="C3" s="10" t="s">
        <v>34</v>
      </c>
      <c r="D3" s="11" t="s">
        <v>3</v>
      </c>
      <c r="E3" s="11" t="s">
        <v>4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>
      <c r="A4" s="397"/>
      <c r="B4" s="13"/>
      <c r="C4" s="14"/>
      <c r="D4" s="11"/>
      <c r="E4" s="15" t="s">
        <v>36</v>
      </c>
      <c r="F4" s="15" t="s">
        <v>37</v>
      </c>
      <c r="G4" s="16" t="s">
        <v>8</v>
      </c>
      <c r="H4" s="17"/>
      <c r="I4" s="17"/>
      <c r="J4" s="17"/>
      <c r="K4" s="17"/>
      <c r="L4" s="58"/>
      <c r="M4" s="16" t="s">
        <v>9</v>
      </c>
      <c r="N4" s="58"/>
      <c r="O4" s="16" t="s">
        <v>10</v>
      </c>
      <c r="P4" s="58"/>
      <c r="Q4" s="11" t="s">
        <v>11</v>
      </c>
      <c r="R4" s="11"/>
    </row>
    <row r="5" spans="1:18">
      <c r="A5" s="398"/>
      <c r="B5" s="19"/>
      <c r="C5" s="20"/>
      <c r="D5" s="11"/>
      <c r="E5" s="21"/>
      <c r="F5" s="21"/>
      <c r="G5" s="11" t="s">
        <v>4</v>
      </c>
      <c r="H5" s="11" t="s">
        <v>5</v>
      </c>
      <c r="I5" s="59" t="s">
        <v>34</v>
      </c>
      <c r="J5" s="59" t="s">
        <v>38</v>
      </c>
      <c r="K5" s="11" t="s">
        <v>4</v>
      </c>
      <c r="L5" s="11" t="s">
        <v>5</v>
      </c>
      <c r="M5" s="11" t="s">
        <v>4</v>
      </c>
      <c r="N5" s="11" t="s">
        <v>5</v>
      </c>
      <c r="O5" s="11" t="s">
        <v>4</v>
      </c>
      <c r="P5" s="11" t="s">
        <v>5</v>
      </c>
      <c r="Q5" s="11" t="s">
        <v>4</v>
      </c>
      <c r="R5" s="11" t="s">
        <v>5</v>
      </c>
    </row>
    <row r="6" spans="1:18">
      <c r="A6" s="248"/>
      <c r="B6" s="40"/>
      <c r="C6" s="40"/>
      <c r="D6" s="77">
        <f>E6+F6</f>
        <v>8604.11</v>
      </c>
      <c r="E6" s="77">
        <f>G6+M6+O6+Q6</f>
        <v>6776.52</v>
      </c>
      <c r="F6" s="77">
        <f>H6+N6+P6+R6</f>
        <v>1827.59</v>
      </c>
      <c r="G6" s="77">
        <v>318.7</v>
      </c>
      <c r="H6" s="77">
        <v>62.63</v>
      </c>
      <c r="I6" s="77"/>
      <c r="J6" s="401"/>
      <c r="K6" s="49">
        <f t="shared" ref="K6:R6" si="0">SUM(K7:K31)</f>
        <v>318.6974</v>
      </c>
      <c r="L6" s="49">
        <f t="shared" si="0"/>
        <v>62.6349</v>
      </c>
      <c r="M6" s="77">
        <v>1713.83</v>
      </c>
      <c r="N6" s="77">
        <v>203.72</v>
      </c>
      <c r="O6" s="77">
        <v>2926.97</v>
      </c>
      <c r="P6" s="77">
        <v>765.65</v>
      </c>
      <c r="Q6" s="77">
        <v>1817.02</v>
      </c>
      <c r="R6" s="77">
        <v>795.59</v>
      </c>
    </row>
    <row r="7" spans="1:18">
      <c r="A7" s="40">
        <v>1</v>
      </c>
      <c r="B7" s="59" t="s">
        <v>39</v>
      </c>
      <c r="C7" s="32" t="s">
        <v>63</v>
      </c>
      <c r="D7" s="40">
        <f>SUM(E7:F10)</f>
        <v>1691.5993</v>
      </c>
      <c r="E7" s="27">
        <f>G7+M7+O7+Q7</f>
        <v>1188.5264</v>
      </c>
      <c r="F7" s="27">
        <f>H7+N7+P7+R7</f>
        <v>503.0729</v>
      </c>
      <c r="G7" s="77">
        <f>SUM(K7:K10)</f>
        <v>101.8273</v>
      </c>
      <c r="H7" s="399">
        <f>SUM(L7:L10)</f>
        <v>10.8196</v>
      </c>
      <c r="I7" s="32" t="s">
        <v>63</v>
      </c>
      <c r="J7" s="32"/>
      <c r="K7" s="137">
        <v>48.06</v>
      </c>
      <c r="L7" s="137">
        <v>8.92</v>
      </c>
      <c r="M7" s="40">
        <v>151.7396</v>
      </c>
      <c r="N7" s="40">
        <v>32.1327</v>
      </c>
      <c r="O7" s="40">
        <v>480.042</v>
      </c>
      <c r="P7" s="40">
        <v>235.3096</v>
      </c>
      <c r="Q7" s="40">
        <v>454.9175</v>
      </c>
      <c r="R7" s="40">
        <v>224.811</v>
      </c>
    </row>
    <row r="8" spans="1:18">
      <c r="A8" s="40"/>
      <c r="B8" s="59"/>
      <c r="C8" s="32" t="s">
        <v>49</v>
      </c>
      <c r="D8" s="40"/>
      <c r="E8" s="31"/>
      <c r="F8" s="31"/>
      <c r="G8" s="77"/>
      <c r="H8" s="400"/>
      <c r="I8" s="32" t="s">
        <v>49</v>
      </c>
      <c r="J8" s="32"/>
      <c r="K8" s="137">
        <v>5.5248</v>
      </c>
      <c r="L8" s="137">
        <v>1.6096</v>
      </c>
      <c r="M8" s="40"/>
      <c r="N8" s="40"/>
      <c r="O8" s="40"/>
      <c r="P8" s="40"/>
      <c r="Q8" s="40"/>
      <c r="R8" s="40"/>
    </row>
    <row r="9" spans="1:18">
      <c r="A9" s="40"/>
      <c r="B9" s="59"/>
      <c r="C9" s="32" t="s">
        <v>1032</v>
      </c>
      <c r="D9" s="40"/>
      <c r="E9" s="31"/>
      <c r="F9" s="31"/>
      <c r="G9" s="77"/>
      <c r="H9" s="400"/>
      <c r="I9" s="32" t="s">
        <v>1032</v>
      </c>
      <c r="J9" s="32"/>
      <c r="K9" s="137">
        <v>1.226</v>
      </c>
      <c r="L9" s="137">
        <v>0.286</v>
      </c>
      <c r="M9" s="40"/>
      <c r="N9" s="40"/>
      <c r="O9" s="40"/>
      <c r="P9" s="40"/>
      <c r="Q9" s="40"/>
      <c r="R9" s="40"/>
    </row>
    <row r="10" spans="1:18">
      <c r="A10" s="40"/>
      <c r="B10" s="59"/>
      <c r="C10" s="32" t="s">
        <v>1033</v>
      </c>
      <c r="D10" s="40"/>
      <c r="E10" s="31"/>
      <c r="F10" s="31"/>
      <c r="G10" s="77"/>
      <c r="H10" s="400"/>
      <c r="I10" s="32" t="s">
        <v>1033</v>
      </c>
      <c r="J10" s="32"/>
      <c r="K10" s="137">
        <v>47.0165</v>
      </c>
      <c r="L10" s="137">
        <v>0.004</v>
      </c>
      <c r="M10" s="40"/>
      <c r="N10" s="40"/>
      <c r="O10" s="40"/>
      <c r="P10" s="40"/>
      <c r="Q10" s="40"/>
      <c r="R10" s="40"/>
    </row>
    <row r="11" spans="1:18">
      <c r="A11" s="40">
        <v>2</v>
      </c>
      <c r="B11" s="59" t="s">
        <v>702</v>
      </c>
      <c r="C11" s="32" t="s">
        <v>100</v>
      </c>
      <c r="D11" s="40">
        <f>SUM(E11:F12)</f>
        <v>431.7948</v>
      </c>
      <c r="E11" s="27">
        <f>G11+M11+O11+Q11</f>
        <v>356.1328</v>
      </c>
      <c r="F11" s="27">
        <f>H11+N11+P11+R11</f>
        <v>75.662</v>
      </c>
      <c r="G11" s="40">
        <f>SUM(K11:K12)</f>
        <v>55.76</v>
      </c>
      <c r="H11" s="27">
        <f>SUM(L11:L12)</f>
        <v>1.14</v>
      </c>
      <c r="I11" s="32" t="s">
        <v>100</v>
      </c>
      <c r="J11" s="32"/>
      <c r="K11" s="137">
        <v>5.86</v>
      </c>
      <c r="L11" s="137">
        <v>1.04</v>
      </c>
      <c r="M11" s="40">
        <v>66.0848</v>
      </c>
      <c r="N11" s="40">
        <v>15.586</v>
      </c>
      <c r="O11" s="40">
        <v>118.886</v>
      </c>
      <c r="P11" s="40">
        <v>42.154</v>
      </c>
      <c r="Q11" s="40">
        <v>115.402</v>
      </c>
      <c r="R11" s="40">
        <v>16.782</v>
      </c>
    </row>
    <row r="12" spans="1:18">
      <c r="A12" s="40"/>
      <c r="B12" s="59"/>
      <c r="C12" s="32" t="s">
        <v>1033</v>
      </c>
      <c r="D12" s="40"/>
      <c r="E12" s="31"/>
      <c r="F12" s="31"/>
      <c r="G12" s="40"/>
      <c r="H12" s="31"/>
      <c r="I12" s="32" t="s">
        <v>1033</v>
      </c>
      <c r="J12" s="32"/>
      <c r="K12" s="137">
        <v>49.9</v>
      </c>
      <c r="L12" s="137">
        <v>0.1</v>
      </c>
      <c r="M12" s="40"/>
      <c r="N12" s="40"/>
      <c r="O12" s="40"/>
      <c r="P12" s="40"/>
      <c r="Q12" s="40"/>
      <c r="R12" s="40"/>
    </row>
    <row r="13" spans="1:18">
      <c r="A13" s="27">
        <v>3</v>
      </c>
      <c r="B13" s="59" t="s">
        <v>704</v>
      </c>
      <c r="C13" s="32" t="s">
        <v>726</v>
      </c>
      <c r="D13" s="40">
        <f>SUM(E13:F18)</f>
        <v>6375.287</v>
      </c>
      <c r="E13" s="27">
        <f>G13+M13+O13+Q13</f>
        <v>5134.0105</v>
      </c>
      <c r="F13" s="27">
        <f>H13+N13+P13+R13</f>
        <v>1241.2765</v>
      </c>
      <c r="G13" s="40">
        <f>SUM(K13:K18)</f>
        <v>124.9123</v>
      </c>
      <c r="H13" s="27">
        <f>SUM(L13:L18)</f>
        <v>50.379</v>
      </c>
      <c r="I13" s="32" t="s">
        <v>726</v>
      </c>
      <c r="J13" s="32"/>
      <c r="K13" s="137">
        <v>4.5</v>
      </c>
      <c r="L13" s="137">
        <v>0.5</v>
      </c>
      <c r="M13" s="40">
        <v>1488.62</v>
      </c>
      <c r="N13" s="40">
        <v>153.485</v>
      </c>
      <c r="O13" s="40">
        <v>2306.7629</v>
      </c>
      <c r="P13" s="40">
        <v>484.0128</v>
      </c>
      <c r="Q13" s="40">
        <v>1213.7153</v>
      </c>
      <c r="R13" s="40">
        <v>553.3997</v>
      </c>
    </row>
    <row r="14" spans="1:18">
      <c r="A14" s="31"/>
      <c r="B14" s="59"/>
      <c r="C14" s="32" t="s">
        <v>54</v>
      </c>
      <c r="D14" s="40"/>
      <c r="E14" s="31"/>
      <c r="F14" s="31"/>
      <c r="G14" s="40"/>
      <c r="H14" s="31"/>
      <c r="I14" s="32" t="s">
        <v>54</v>
      </c>
      <c r="J14" s="32"/>
      <c r="K14" s="137">
        <v>6.94</v>
      </c>
      <c r="L14" s="137">
        <v>0.76</v>
      </c>
      <c r="M14" s="40"/>
      <c r="N14" s="40"/>
      <c r="O14" s="40"/>
      <c r="P14" s="40"/>
      <c r="Q14" s="40"/>
      <c r="R14" s="40"/>
    </row>
    <row r="15" spans="1:18">
      <c r="A15" s="31"/>
      <c r="B15" s="59"/>
      <c r="C15" s="32" t="s">
        <v>619</v>
      </c>
      <c r="D15" s="40"/>
      <c r="E15" s="31"/>
      <c r="F15" s="31"/>
      <c r="G15" s="40"/>
      <c r="H15" s="31"/>
      <c r="I15" s="32" t="s">
        <v>619</v>
      </c>
      <c r="J15" s="32"/>
      <c r="K15" s="137">
        <v>11.004</v>
      </c>
      <c r="L15" s="137">
        <v>4.582</v>
      </c>
      <c r="M15" s="40"/>
      <c r="N15" s="40"/>
      <c r="O15" s="40"/>
      <c r="P15" s="40"/>
      <c r="Q15" s="40"/>
      <c r="R15" s="40"/>
    </row>
    <row r="16" spans="1:18">
      <c r="A16" s="31"/>
      <c r="B16" s="59"/>
      <c r="C16" s="32" t="s">
        <v>169</v>
      </c>
      <c r="D16" s="40"/>
      <c r="E16" s="31"/>
      <c r="F16" s="31"/>
      <c r="G16" s="40"/>
      <c r="H16" s="31"/>
      <c r="I16" s="32" t="s">
        <v>169</v>
      </c>
      <c r="J16" s="32"/>
      <c r="K16" s="137">
        <v>1.1355</v>
      </c>
      <c r="L16" s="137">
        <v>0.0085</v>
      </c>
      <c r="M16" s="40"/>
      <c r="N16" s="40"/>
      <c r="O16" s="40"/>
      <c r="P16" s="40"/>
      <c r="Q16" s="40"/>
      <c r="R16" s="40"/>
    </row>
    <row r="17" spans="1:18">
      <c r="A17" s="31"/>
      <c r="B17" s="59"/>
      <c r="C17" s="32" t="s">
        <v>143</v>
      </c>
      <c r="D17" s="40"/>
      <c r="E17" s="31"/>
      <c r="F17" s="31"/>
      <c r="G17" s="40"/>
      <c r="H17" s="31"/>
      <c r="I17" s="32" t="s">
        <v>143</v>
      </c>
      <c r="J17" s="32"/>
      <c r="K17" s="137">
        <v>0.648</v>
      </c>
      <c r="L17" s="137">
        <v>0.12</v>
      </c>
      <c r="M17" s="40"/>
      <c r="N17" s="40"/>
      <c r="O17" s="40"/>
      <c r="P17" s="40"/>
      <c r="Q17" s="40"/>
      <c r="R17" s="40"/>
    </row>
    <row r="18" spans="1:18">
      <c r="A18" s="35"/>
      <c r="B18" s="59"/>
      <c r="C18" s="32" t="s">
        <v>1033</v>
      </c>
      <c r="D18" s="40"/>
      <c r="E18" s="35"/>
      <c r="F18" s="35"/>
      <c r="G18" s="40"/>
      <c r="H18" s="35"/>
      <c r="I18" s="32" t="s">
        <v>1033</v>
      </c>
      <c r="J18" s="32"/>
      <c r="K18" s="137">
        <v>100.6848</v>
      </c>
      <c r="L18" s="137">
        <v>44.4085</v>
      </c>
      <c r="M18" s="40"/>
      <c r="N18" s="40"/>
      <c r="O18" s="40"/>
      <c r="P18" s="40"/>
      <c r="Q18" s="40"/>
      <c r="R18" s="40"/>
    </row>
    <row r="19" spans="1:18">
      <c r="A19" s="9">
        <v>4</v>
      </c>
      <c r="B19" s="9" t="s">
        <v>167</v>
      </c>
      <c r="C19" s="32" t="s">
        <v>198</v>
      </c>
      <c r="D19" s="27">
        <f>SUM(E19:F21)</f>
        <v>33.7375</v>
      </c>
      <c r="E19" s="27">
        <f>G19+M19+O19+Q19</f>
        <v>26.9798</v>
      </c>
      <c r="F19" s="27">
        <f>H19+N19+P19+R19</f>
        <v>6.7577</v>
      </c>
      <c r="G19" s="27">
        <f>SUM(K19:K21)</f>
        <v>1.0045</v>
      </c>
      <c r="H19" s="27">
        <f>SUM(L19:L21)</f>
        <v>0.2325</v>
      </c>
      <c r="I19" s="32" t="s">
        <v>198</v>
      </c>
      <c r="J19" s="32"/>
      <c r="K19" s="137">
        <v>0.4905</v>
      </c>
      <c r="L19" s="137">
        <v>0.1125</v>
      </c>
      <c r="M19" s="27">
        <v>3.9484</v>
      </c>
      <c r="N19" s="27">
        <v>1.8406</v>
      </c>
      <c r="O19" s="27">
        <v>21.1569</v>
      </c>
      <c r="P19" s="27">
        <v>4.1446</v>
      </c>
      <c r="Q19" s="27">
        <v>0.87</v>
      </c>
      <c r="R19" s="27">
        <v>0.54</v>
      </c>
    </row>
    <row r="20" spans="1:18">
      <c r="A20" s="13"/>
      <c r="B20" s="13"/>
      <c r="C20" s="32" t="s">
        <v>47</v>
      </c>
      <c r="D20" s="31"/>
      <c r="E20" s="31"/>
      <c r="F20" s="31"/>
      <c r="G20" s="31"/>
      <c r="H20" s="31"/>
      <c r="I20" s="32" t="s">
        <v>47</v>
      </c>
      <c r="J20" s="32"/>
      <c r="K20" s="137">
        <v>0.411</v>
      </c>
      <c r="L20" s="137">
        <v>0.078</v>
      </c>
      <c r="M20" s="31"/>
      <c r="N20" s="31"/>
      <c r="O20" s="31"/>
      <c r="P20" s="31"/>
      <c r="Q20" s="31"/>
      <c r="R20" s="31"/>
    </row>
    <row r="21" spans="1:18">
      <c r="A21" s="13"/>
      <c r="B21" s="13"/>
      <c r="C21" s="32" t="s">
        <v>867</v>
      </c>
      <c r="D21" s="31"/>
      <c r="E21" s="31"/>
      <c r="F21" s="31"/>
      <c r="G21" s="31"/>
      <c r="H21" s="31"/>
      <c r="I21" s="32" t="s">
        <v>867</v>
      </c>
      <c r="J21" s="32"/>
      <c r="K21" s="137">
        <v>0.103</v>
      </c>
      <c r="L21" s="137">
        <v>0.042</v>
      </c>
      <c r="M21" s="31"/>
      <c r="N21" s="31"/>
      <c r="O21" s="31"/>
      <c r="P21" s="31"/>
      <c r="Q21" s="31"/>
      <c r="R21" s="31"/>
    </row>
    <row r="22" spans="1:18">
      <c r="A22" s="27">
        <v>5</v>
      </c>
      <c r="B22" s="27" t="s">
        <v>196</v>
      </c>
      <c r="C22" s="32" t="s">
        <v>88</v>
      </c>
      <c r="D22" s="27">
        <f>SUM(E22:F25)</f>
        <v>8.982</v>
      </c>
      <c r="E22" s="27">
        <f>G22+M22+O22+Q22</f>
        <v>8.219</v>
      </c>
      <c r="F22" s="27">
        <f>H22+N22+P22+R22</f>
        <v>0.763</v>
      </c>
      <c r="G22" s="27">
        <f>SUM(K22:K25)</f>
        <v>2.6399</v>
      </c>
      <c r="H22" s="27">
        <f>SUM(L22:L25)</f>
        <v>0.06</v>
      </c>
      <c r="I22" s="32" t="s">
        <v>88</v>
      </c>
      <c r="J22" s="32"/>
      <c r="K22" s="137">
        <v>0.147</v>
      </c>
      <c r="L22" s="137">
        <v>0.024</v>
      </c>
      <c r="M22" s="27">
        <v>3.334</v>
      </c>
      <c r="N22" s="27">
        <v>0.612</v>
      </c>
      <c r="O22" s="27">
        <v>0.1251</v>
      </c>
      <c r="P22" s="27">
        <v>0.031</v>
      </c>
      <c r="Q22" s="27">
        <v>2.12</v>
      </c>
      <c r="R22" s="27">
        <v>0.06</v>
      </c>
    </row>
    <row r="23" spans="1:18">
      <c r="A23" s="31"/>
      <c r="B23" s="31"/>
      <c r="C23" s="32" t="s">
        <v>253</v>
      </c>
      <c r="D23" s="31"/>
      <c r="E23" s="31"/>
      <c r="F23" s="31"/>
      <c r="G23" s="31"/>
      <c r="H23" s="31"/>
      <c r="I23" s="32" t="s">
        <v>253</v>
      </c>
      <c r="J23" s="32"/>
      <c r="K23" s="137">
        <v>0.2179</v>
      </c>
      <c r="L23" s="137">
        <v>0</v>
      </c>
      <c r="M23" s="31"/>
      <c r="N23" s="31"/>
      <c r="O23" s="31"/>
      <c r="P23" s="31"/>
      <c r="Q23" s="31"/>
      <c r="R23" s="31"/>
    </row>
    <row r="24" spans="1:18">
      <c r="A24" s="31"/>
      <c r="B24" s="31"/>
      <c r="C24" s="32" t="s">
        <v>1034</v>
      </c>
      <c r="D24" s="31"/>
      <c r="E24" s="31"/>
      <c r="F24" s="31"/>
      <c r="G24" s="31"/>
      <c r="H24" s="31"/>
      <c r="I24" s="32" t="s">
        <v>1034</v>
      </c>
      <c r="J24" s="32"/>
      <c r="K24" s="137">
        <v>0.184</v>
      </c>
      <c r="L24" s="137">
        <v>0</v>
      </c>
      <c r="M24" s="31"/>
      <c r="N24" s="31"/>
      <c r="O24" s="31"/>
      <c r="P24" s="31"/>
      <c r="Q24" s="31"/>
      <c r="R24" s="31"/>
    </row>
    <row r="25" spans="1:18">
      <c r="A25" s="31"/>
      <c r="B25" s="31"/>
      <c r="C25" s="32" t="s">
        <v>1033</v>
      </c>
      <c r="D25" s="31"/>
      <c r="E25" s="31"/>
      <c r="F25" s="31"/>
      <c r="G25" s="31"/>
      <c r="H25" s="31"/>
      <c r="I25" s="32" t="s">
        <v>1033</v>
      </c>
      <c r="J25" s="32"/>
      <c r="K25" s="137">
        <v>2.091</v>
      </c>
      <c r="L25" s="137">
        <v>0.036</v>
      </c>
      <c r="M25" s="31"/>
      <c r="N25" s="31"/>
      <c r="O25" s="31"/>
      <c r="P25" s="31"/>
      <c r="Q25" s="31"/>
      <c r="R25" s="31"/>
    </row>
    <row r="26" spans="1:18">
      <c r="A26" s="40">
        <v>6</v>
      </c>
      <c r="B26" s="59" t="s">
        <v>266</v>
      </c>
      <c r="C26" s="32" t="s">
        <v>391</v>
      </c>
      <c r="D26" s="40">
        <f>SUM(E26:F31)</f>
        <v>62.7207</v>
      </c>
      <c r="E26" s="40">
        <f>G26+M26+O26+Q26</f>
        <v>62.6569</v>
      </c>
      <c r="F26" s="40">
        <f>H26+N26+P26+R26</f>
        <v>0.0638</v>
      </c>
      <c r="G26" s="40">
        <f>SUM(K26:K31)</f>
        <v>32.5534</v>
      </c>
      <c r="H26" s="27">
        <f>SUM(L26:L31)</f>
        <v>0.0038</v>
      </c>
      <c r="I26" s="32" t="s">
        <v>391</v>
      </c>
      <c r="J26" s="32"/>
      <c r="K26" s="137">
        <v>0.6202</v>
      </c>
      <c r="L26" s="137">
        <v>0.0038</v>
      </c>
      <c r="M26" s="40">
        <v>0.102</v>
      </c>
      <c r="N26" s="40">
        <v>0.06</v>
      </c>
      <c r="O26" s="40">
        <v>0.0015</v>
      </c>
      <c r="P26" s="40">
        <v>0</v>
      </c>
      <c r="Q26" s="40">
        <v>30</v>
      </c>
      <c r="R26" s="40">
        <v>0</v>
      </c>
    </row>
    <row r="27" spans="1:18">
      <c r="A27" s="40"/>
      <c r="B27" s="59"/>
      <c r="C27" s="32"/>
      <c r="D27" s="40"/>
      <c r="E27" s="40"/>
      <c r="F27" s="40"/>
      <c r="G27" s="40"/>
      <c r="H27" s="31"/>
      <c r="I27" s="32" t="s">
        <v>189</v>
      </c>
      <c r="J27" s="32"/>
      <c r="K27" s="137">
        <v>30</v>
      </c>
      <c r="L27" s="137">
        <v>0</v>
      </c>
      <c r="M27" s="40"/>
      <c r="N27" s="40"/>
      <c r="O27" s="40"/>
      <c r="P27" s="40"/>
      <c r="Q27" s="40"/>
      <c r="R27" s="40"/>
    </row>
    <row r="28" spans="1:18">
      <c r="A28" s="40"/>
      <c r="B28" s="59"/>
      <c r="C28" s="32" t="s">
        <v>52</v>
      </c>
      <c r="D28" s="40"/>
      <c r="E28" s="40"/>
      <c r="F28" s="40"/>
      <c r="G28" s="40"/>
      <c r="H28" s="31"/>
      <c r="I28" s="32" t="s">
        <v>52</v>
      </c>
      <c r="J28" s="32"/>
      <c r="K28" s="137">
        <v>1.898</v>
      </c>
      <c r="L28" s="137">
        <v>0</v>
      </c>
      <c r="M28" s="40"/>
      <c r="N28" s="40"/>
      <c r="O28" s="40"/>
      <c r="P28" s="40"/>
      <c r="Q28" s="40"/>
      <c r="R28" s="40"/>
    </row>
    <row r="29" spans="1:18">
      <c r="A29" s="40"/>
      <c r="B29" s="59"/>
      <c r="C29" s="32" t="s">
        <v>502</v>
      </c>
      <c r="D29" s="40"/>
      <c r="E29" s="40"/>
      <c r="F29" s="40"/>
      <c r="G29" s="40"/>
      <c r="H29" s="31"/>
      <c r="I29" s="32" t="s">
        <v>502</v>
      </c>
      <c r="J29" s="32"/>
      <c r="K29" s="137">
        <v>0.004</v>
      </c>
      <c r="L29" s="137">
        <v>0</v>
      </c>
      <c r="M29" s="40"/>
      <c r="N29" s="40"/>
      <c r="O29" s="40"/>
      <c r="P29" s="40"/>
      <c r="Q29" s="40"/>
      <c r="R29" s="40"/>
    </row>
    <row r="30" spans="1:18">
      <c r="A30" s="40"/>
      <c r="B30" s="59"/>
      <c r="C30" s="32" t="s">
        <v>618</v>
      </c>
      <c r="D30" s="40"/>
      <c r="E30" s="40"/>
      <c r="F30" s="40"/>
      <c r="G30" s="40"/>
      <c r="H30" s="31"/>
      <c r="I30" s="32" t="s">
        <v>618</v>
      </c>
      <c r="J30" s="32"/>
      <c r="K30" s="137">
        <v>0.0032</v>
      </c>
      <c r="L30" s="137">
        <v>0</v>
      </c>
      <c r="M30" s="40"/>
      <c r="N30" s="40"/>
      <c r="O30" s="40"/>
      <c r="P30" s="40"/>
      <c r="Q30" s="40"/>
      <c r="R30" s="40"/>
    </row>
    <row r="31" spans="1:18">
      <c r="A31" s="40"/>
      <c r="B31" s="59"/>
      <c r="C31" s="32" t="s">
        <v>1035</v>
      </c>
      <c r="D31" s="40"/>
      <c r="E31" s="40"/>
      <c r="F31" s="40"/>
      <c r="G31" s="40"/>
      <c r="H31" s="35"/>
      <c r="I31" s="32" t="s">
        <v>1035</v>
      </c>
      <c r="J31" s="32"/>
      <c r="K31" s="137">
        <v>0.028</v>
      </c>
      <c r="L31" s="137">
        <v>0</v>
      </c>
      <c r="M31" s="40"/>
      <c r="N31" s="40"/>
      <c r="O31" s="40"/>
      <c r="P31" s="40"/>
      <c r="Q31" s="40"/>
      <c r="R31" s="40"/>
    </row>
  </sheetData>
  <mergeCells count="91">
    <mergeCell ref="A1:R1"/>
    <mergeCell ref="O2:R2"/>
    <mergeCell ref="E3:R3"/>
    <mergeCell ref="G4:L4"/>
    <mergeCell ref="M4:N4"/>
    <mergeCell ref="O4:P4"/>
    <mergeCell ref="Q4:R4"/>
    <mergeCell ref="A3:A5"/>
    <mergeCell ref="A7:A10"/>
    <mergeCell ref="A11:A12"/>
    <mergeCell ref="A13:A18"/>
    <mergeCell ref="A19:A21"/>
    <mergeCell ref="A22:A25"/>
    <mergeCell ref="A26:A31"/>
    <mergeCell ref="B3:B5"/>
    <mergeCell ref="B7:B10"/>
    <mergeCell ref="B11:B12"/>
    <mergeCell ref="B13:B18"/>
    <mergeCell ref="B19:B21"/>
    <mergeCell ref="B22:B25"/>
    <mergeCell ref="B26:B31"/>
    <mergeCell ref="C3:C5"/>
    <mergeCell ref="D3:D5"/>
    <mergeCell ref="D7:D10"/>
    <mergeCell ref="D11:D12"/>
    <mergeCell ref="D13:D18"/>
    <mergeCell ref="D19:D21"/>
    <mergeCell ref="D22:D25"/>
    <mergeCell ref="D26:D31"/>
    <mergeCell ref="E4:E5"/>
    <mergeCell ref="E7:E10"/>
    <mergeCell ref="E11:E12"/>
    <mergeCell ref="E13:E18"/>
    <mergeCell ref="E19:E21"/>
    <mergeCell ref="E22:E25"/>
    <mergeCell ref="E26:E31"/>
    <mergeCell ref="F4:F5"/>
    <mergeCell ref="F7:F10"/>
    <mergeCell ref="F11:F12"/>
    <mergeCell ref="F13:F18"/>
    <mergeCell ref="F19:F21"/>
    <mergeCell ref="F22:F25"/>
    <mergeCell ref="F26:F31"/>
    <mergeCell ref="G7:G10"/>
    <mergeCell ref="G11:G12"/>
    <mergeCell ref="G13:G18"/>
    <mergeCell ref="G19:G21"/>
    <mergeCell ref="G22:G25"/>
    <mergeCell ref="G26:G31"/>
    <mergeCell ref="H7:H10"/>
    <mergeCell ref="H11:H12"/>
    <mergeCell ref="H13:H18"/>
    <mergeCell ref="H19:H21"/>
    <mergeCell ref="H22:H25"/>
    <mergeCell ref="H26:H31"/>
    <mergeCell ref="M7:M10"/>
    <mergeCell ref="M11:M12"/>
    <mergeCell ref="M13:M18"/>
    <mergeCell ref="M19:M21"/>
    <mergeCell ref="M22:M25"/>
    <mergeCell ref="M26:M31"/>
    <mergeCell ref="N7:N10"/>
    <mergeCell ref="N11:N12"/>
    <mergeCell ref="N13:N18"/>
    <mergeCell ref="N19:N21"/>
    <mergeCell ref="N22:N25"/>
    <mergeCell ref="N26:N31"/>
    <mergeCell ref="O7:O10"/>
    <mergeCell ref="O11:O12"/>
    <mergeCell ref="O13:O18"/>
    <mergeCell ref="O19:O21"/>
    <mergeCell ref="O22:O25"/>
    <mergeCell ref="O26:O31"/>
    <mergeCell ref="P7:P10"/>
    <mergeCell ref="P11:P12"/>
    <mergeCell ref="P13:P18"/>
    <mergeCell ref="P19:P21"/>
    <mergeCell ref="P22:P25"/>
    <mergeCell ref="P26:P31"/>
    <mergeCell ref="Q7:Q10"/>
    <mergeCell ref="Q11:Q12"/>
    <mergeCell ref="Q13:Q18"/>
    <mergeCell ref="Q19:Q21"/>
    <mergeCell ref="Q22:Q25"/>
    <mergeCell ref="Q26:Q31"/>
    <mergeCell ref="R7:R10"/>
    <mergeCell ref="R11:R12"/>
    <mergeCell ref="R13:R18"/>
    <mergeCell ref="R19:R21"/>
    <mergeCell ref="R22:R25"/>
    <mergeCell ref="R26:R3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1"/>
  <sheetViews>
    <sheetView topLeftCell="B1" workbookViewId="0">
      <selection activeCell="D6" sqref="D6"/>
    </sheetView>
  </sheetViews>
  <sheetFormatPr defaultColWidth="9" defaultRowHeight="14.25"/>
  <cols>
    <col min="1" max="1" width="9" style="1"/>
    <col min="3" max="3" width="15" style="2" customWidth="1"/>
    <col min="4" max="4" width="9.375" style="2"/>
    <col min="5" max="5" width="8.375" style="3" customWidth="1"/>
    <col min="6" max="6" width="9.75" customWidth="1"/>
    <col min="7" max="8" width="9" style="2"/>
    <col min="9" max="9" width="10.375" style="2" customWidth="1"/>
    <col min="10" max="11" width="9.625" customWidth="1"/>
    <col min="12" max="12" width="10.125" customWidth="1"/>
    <col min="13" max="14" width="9.75" customWidth="1"/>
    <col min="15" max="17" width="10.25" customWidth="1"/>
    <col min="18" max="18" width="10.375" customWidth="1"/>
    <col min="19" max="19" width="9.875" customWidth="1"/>
  </cols>
  <sheetData>
    <row r="1" ht="27" customHeight="1" spans="1:18">
      <c r="A1" s="290" t="s">
        <v>1036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</row>
    <row r="2" ht="21" customHeight="1" spans="1:17">
      <c r="A2" s="291" t="s">
        <v>1037</v>
      </c>
      <c r="B2" s="291"/>
      <c r="C2" s="291"/>
      <c r="D2" s="292" t="s">
        <v>1038</v>
      </c>
      <c r="E2" s="292"/>
      <c r="F2" s="291" t="s">
        <v>1039</v>
      </c>
      <c r="G2" s="291"/>
      <c r="H2" s="291"/>
      <c r="I2" s="291"/>
      <c r="J2" s="291" t="s">
        <v>1040</v>
      </c>
      <c r="K2" s="291"/>
      <c r="L2" s="291"/>
      <c r="M2" s="291"/>
      <c r="N2" s="291"/>
      <c r="O2" s="291"/>
      <c r="P2" s="338" t="s">
        <v>31</v>
      </c>
      <c r="Q2" s="338"/>
    </row>
    <row r="3" spans="1:18">
      <c r="A3" s="293" t="s">
        <v>32</v>
      </c>
      <c r="B3" s="293" t="s">
        <v>33</v>
      </c>
      <c r="C3" s="294" t="s">
        <v>34</v>
      </c>
      <c r="D3" s="295" t="s">
        <v>3</v>
      </c>
      <c r="E3" s="295" t="s">
        <v>35</v>
      </c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</row>
    <row r="4" spans="1:18">
      <c r="A4" s="296"/>
      <c r="B4" s="296"/>
      <c r="C4" s="297"/>
      <c r="D4" s="295"/>
      <c r="E4" s="293" t="s">
        <v>36</v>
      </c>
      <c r="F4" s="298" t="s">
        <v>37</v>
      </c>
      <c r="G4" s="299" t="s">
        <v>8</v>
      </c>
      <c r="H4" s="300"/>
      <c r="I4" s="300"/>
      <c r="J4" s="300"/>
      <c r="K4" s="300"/>
      <c r="L4" s="304"/>
      <c r="M4" s="299" t="s">
        <v>9</v>
      </c>
      <c r="N4" s="304"/>
      <c r="O4" s="299" t="s">
        <v>10</v>
      </c>
      <c r="P4" s="304"/>
      <c r="Q4" s="295" t="s">
        <v>11</v>
      </c>
      <c r="R4" s="295"/>
    </row>
    <row r="5" spans="1:18">
      <c r="A5" s="301"/>
      <c r="B5" s="301"/>
      <c r="C5" s="302"/>
      <c r="D5" s="295"/>
      <c r="E5" s="301"/>
      <c r="F5" s="303"/>
      <c r="G5" s="295" t="s">
        <v>4</v>
      </c>
      <c r="H5" s="295" t="s">
        <v>5</v>
      </c>
      <c r="I5" s="295" t="s">
        <v>34</v>
      </c>
      <c r="J5" s="56" t="s">
        <v>38</v>
      </c>
      <c r="K5" s="295" t="s">
        <v>4</v>
      </c>
      <c r="L5" s="295" t="s">
        <v>5</v>
      </c>
      <c r="M5" s="295" t="s">
        <v>4</v>
      </c>
      <c r="N5" s="295" t="s">
        <v>5</v>
      </c>
      <c r="O5" s="295" t="s">
        <v>4</v>
      </c>
      <c r="P5" s="295" t="s">
        <v>5</v>
      </c>
      <c r="Q5" s="295" t="s">
        <v>4</v>
      </c>
      <c r="R5" s="295" t="s">
        <v>5</v>
      </c>
    </row>
    <row r="6" spans="1:18">
      <c r="A6" s="299" t="s">
        <v>1041</v>
      </c>
      <c r="B6" s="300"/>
      <c r="C6" s="304"/>
      <c r="D6" s="305">
        <v>1862.8321</v>
      </c>
      <c r="E6" s="305">
        <v>1829.3521</v>
      </c>
      <c r="F6" s="305">
        <v>33.48</v>
      </c>
      <c r="G6" s="305">
        <v>116.2658</v>
      </c>
      <c r="H6" s="305">
        <v>0.105</v>
      </c>
      <c r="I6" s="305">
        <v>0</v>
      </c>
      <c r="J6" s="56"/>
      <c r="K6" s="305">
        <v>116.2658</v>
      </c>
      <c r="L6" s="305">
        <v>0.105</v>
      </c>
      <c r="M6" s="305">
        <v>308.788</v>
      </c>
      <c r="N6" s="305">
        <v>6.435</v>
      </c>
      <c r="O6" s="305">
        <v>1083.0803</v>
      </c>
      <c r="P6" s="305">
        <v>21.44</v>
      </c>
      <c r="Q6" s="305">
        <v>321.218</v>
      </c>
      <c r="R6" s="305">
        <v>5.5</v>
      </c>
    </row>
    <row r="7" spans="1:18">
      <c r="A7" s="306">
        <v>1</v>
      </c>
      <c r="B7" s="307" t="s">
        <v>528</v>
      </c>
      <c r="C7" s="308" t="s">
        <v>864</v>
      </c>
      <c r="D7" s="309">
        <v>552.76</v>
      </c>
      <c r="E7" s="309">
        <v>527.72</v>
      </c>
      <c r="F7" s="309">
        <v>25.04</v>
      </c>
      <c r="G7" s="309">
        <v>23</v>
      </c>
      <c r="H7" s="309">
        <v>0.04</v>
      </c>
      <c r="I7" s="339" t="s">
        <v>864</v>
      </c>
      <c r="J7" s="340" t="s">
        <v>70</v>
      </c>
      <c r="K7" s="339">
        <v>23</v>
      </c>
      <c r="L7" s="339">
        <v>0.04</v>
      </c>
      <c r="M7" s="339">
        <v>70.12</v>
      </c>
      <c r="N7" s="339">
        <v>5</v>
      </c>
      <c r="O7" s="339">
        <v>400.6</v>
      </c>
      <c r="P7" s="339">
        <v>20</v>
      </c>
      <c r="Q7" s="339">
        <v>34</v>
      </c>
      <c r="R7" s="339">
        <v>0</v>
      </c>
    </row>
    <row r="8" spans="1:18">
      <c r="A8" s="306">
        <v>2</v>
      </c>
      <c r="B8" s="310"/>
      <c r="C8" s="311" t="s">
        <v>459</v>
      </c>
      <c r="D8" s="312"/>
      <c r="E8" s="312"/>
      <c r="F8" s="312"/>
      <c r="G8" s="312"/>
      <c r="H8" s="312"/>
      <c r="I8" s="311"/>
      <c r="J8" s="341"/>
      <c r="K8" s="311"/>
      <c r="L8" s="311"/>
      <c r="M8" s="342"/>
      <c r="N8" s="342"/>
      <c r="O8" s="342">
        <v>190</v>
      </c>
      <c r="P8" s="342"/>
      <c r="Q8" s="342">
        <v>10</v>
      </c>
      <c r="R8" s="311"/>
    </row>
    <row r="9" spans="1:18">
      <c r="A9" s="306">
        <v>3</v>
      </c>
      <c r="B9" s="307" t="s">
        <v>702</v>
      </c>
      <c r="C9" s="313" t="s">
        <v>1042</v>
      </c>
      <c r="D9" s="314">
        <v>459.0903</v>
      </c>
      <c r="E9" s="314">
        <v>458.8503</v>
      </c>
      <c r="F9" s="314">
        <v>0.24</v>
      </c>
      <c r="G9" s="314">
        <v>9.348</v>
      </c>
      <c r="H9" s="314">
        <v>0.02</v>
      </c>
      <c r="I9" s="343"/>
      <c r="J9" s="344"/>
      <c r="K9" s="345"/>
      <c r="L9" s="346"/>
      <c r="M9" s="347">
        <v>77.0023</v>
      </c>
      <c r="N9" s="347">
        <v>0.22</v>
      </c>
      <c r="O9" s="347">
        <v>210.5</v>
      </c>
      <c r="P9" s="347">
        <v>0</v>
      </c>
      <c r="Q9" s="347">
        <v>162</v>
      </c>
      <c r="R9" s="347">
        <v>0</v>
      </c>
    </row>
    <row r="10" spans="1:18">
      <c r="A10" s="306">
        <v>4</v>
      </c>
      <c r="B10" s="315"/>
      <c r="C10" s="316" t="s">
        <v>866</v>
      </c>
      <c r="D10" s="317"/>
      <c r="E10" s="317"/>
      <c r="F10" s="317"/>
      <c r="G10" s="317"/>
      <c r="H10" s="317"/>
      <c r="I10" s="316"/>
      <c r="J10" s="348"/>
      <c r="K10" s="349"/>
      <c r="L10" s="316"/>
      <c r="M10" s="350"/>
      <c r="N10" s="350"/>
      <c r="O10" s="350"/>
      <c r="P10" s="350"/>
      <c r="Q10" s="350"/>
      <c r="R10" s="350"/>
    </row>
    <row r="11" spans="1:18">
      <c r="A11" s="306">
        <v>5</v>
      </c>
      <c r="B11" s="315"/>
      <c r="C11" s="313" t="s">
        <v>1043</v>
      </c>
      <c r="D11" s="317"/>
      <c r="E11" s="317"/>
      <c r="F11" s="317"/>
      <c r="G11" s="317"/>
      <c r="H11" s="317"/>
      <c r="I11" s="343"/>
      <c r="J11" s="344"/>
      <c r="K11" s="345"/>
      <c r="L11" s="346"/>
      <c r="M11" s="350"/>
      <c r="N11" s="350"/>
      <c r="O11" s="350"/>
      <c r="P11" s="350"/>
      <c r="Q11" s="350"/>
      <c r="R11" s="350"/>
    </row>
    <row r="12" spans="1:18">
      <c r="A12" s="306">
        <v>6</v>
      </c>
      <c r="B12" s="315"/>
      <c r="C12" s="318" t="s">
        <v>49</v>
      </c>
      <c r="D12" s="317"/>
      <c r="E12" s="317"/>
      <c r="F12" s="317"/>
      <c r="G12" s="317"/>
      <c r="H12" s="317"/>
      <c r="I12" s="351" t="s">
        <v>49</v>
      </c>
      <c r="J12" s="348" t="s">
        <v>483</v>
      </c>
      <c r="K12" s="351">
        <v>7.262</v>
      </c>
      <c r="L12" s="351"/>
      <c r="M12" s="350"/>
      <c r="N12" s="350"/>
      <c r="O12" s="350"/>
      <c r="P12" s="350"/>
      <c r="Q12" s="350"/>
      <c r="R12" s="350"/>
    </row>
    <row r="13" spans="1:18">
      <c r="A13" s="306">
        <v>7</v>
      </c>
      <c r="B13" s="315"/>
      <c r="C13" s="318" t="s">
        <v>48</v>
      </c>
      <c r="D13" s="317"/>
      <c r="E13" s="317"/>
      <c r="F13" s="317"/>
      <c r="G13" s="317"/>
      <c r="H13" s="317"/>
      <c r="I13" s="49" t="s">
        <v>48</v>
      </c>
      <c r="J13" s="60" t="s">
        <v>95</v>
      </c>
      <c r="K13" s="49">
        <v>2.086</v>
      </c>
      <c r="L13" s="49">
        <v>0.02</v>
      </c>
      <c r="M13" s="350"/>
      <c r="N13" s="350"/>
      <c r="O13" s="350"/>
      <c r="P13" s="350"/>
      <c r="Q13" s="350"/>
      <c r="R13" s="350"/>
    </row>
    <row r="14" spans="1:18">
      <c r="A14" s="306">
        <v>8</v>
      </c>
      <c r="B14" s="310"/>
      <c r="C14" s="308" t="s">
        <v>720</v>
      </c>
      <c r="D14" s="319"/>
      <c r="E14" s="319"/>
      <c r="F14" s="319"/>
      <c r="G14" s="319"/>
      <c r="H14" s="319"/>
      <c r="I14" s="339"/>
      <c r="J14" s="340"/>
      <c r="K14" s="339"/>
      <c r="L14" s="339"/>
      <c r="M14" s="352"/>
      <c r="N14" s="352"/>
      <c r="O14" s="352"/>
      <c r="P14" s="352"/>
      <c r="Q14" s="352"/>
      <c r="R14" s="352"/>
    </row>
    <row r="15" spans="1:18">
      <c r="A15" s="306">
        <v>9</v>
      </c>
      <c r="B15" s="307" t="s">
        <v>704</v>
      </c>
      <c r="C15" s="318" t="s">
        <v>53</v>
      </c>
      <c r="D15" s="320">
        <v>643.663</v>
      </c>
      <c r="E15" s="320">
        <v>639.523</v>
      </c>
      <c r="F15" s="320">
        <v>4.14</v>
      </c>
      <c r="G15" s="320">
        <v>65.0595</v>
      </c>
      <c r="H15" s="320">
        <v>0.022</v>
      </c>
      <c r="I15" s="342" t="s">
        <v>53</v>
      </c>
      <c r="J15" s="353" t="s">
        <v>710</v>
      </c>
      <c r="K15" s="342">
        <v>0.3</v>
      </c>
      <c r="L15" s="342"/>
      <c r="M15" s="320">
        <v>120.7891</v>
      </c>
      <c r="N15" s="320">
        <v>0.815</v>
      </c>
      <c r="O15" s="320">
        <v>351.5244</v>
      </c>
      <c r="P15" s="320">
        <v>0.6</v>
      </c>
      <c r="Q15" s="320">
        <v>102.15</v>
      </c>
      <c r="R15" s="320">
        <v>2.7</v>
      </c>
    </row>
    <row r="16" spans="1:18">
      <c r="A16" s="306">
        <v>10</v>
      </c>
      <c r="B16" s="315"/>
      <c r="C16" s="318" t="s">
        <v>88</v>
      </c>
      <c r="D16" s="321"/>
      <c r="E16" s="321"/>
      <c r="F16" s="321"/>
      <c r="G16" s="321"/>
      <c r="H16" s="321"/>
      <c r="I16" s="354" t="s">
        <v>88</v>
      </c>
      <c r="J16" s="355" t="s">
        <v>493</v>
      </c>
      <c r="K16" s="354">
        <v>10</v>
      </c>
      <c r="L16" s="354"/>
      <c r="M16" s="321"/>
      <c r="N16" s="321"/>
      <c r="O16" s="321"/>
      <c r="P16" s="321"/>
      <c r="Q16" s="321"/>
      <c r="R16" s="321"/>
    </row>
    <row r="17" spans="1:18">
      <c r="A17" s="306">
        <v>11</v>
      </c>
      <c r="B17" s="315"/>
      <c r="C17" s="308" t="s">
        <v>1044</v>
      </c>
      <c r="D17" s="321"/>
      <c r="E17" s="321"/>
      <c r="F17" s="321"/>
      <c r="G17" s="321"/>
      <c r="H17" s="321"/>
      <c r="I17" s="339"/>
      <c r="J17" s="340"/>
      <c r="K17" s="339"/>
      <c r="L17" s="339"/>
      <c r="M17" s="321"/>
      <c r="N17" s="321"/>
      <c r="O17" s="321"/>
      <c r="P17" s="321"/>
      <c r="Q17" s="321"/>
      <c r="R17" s="321"/>
    </row>
    <row r="18" spans="1:18">
      <c r="A18" s="306">
        <v>12</v>
      </c>
      <c r="B18" s="315"/>
      <c r="C18" s="322" t="s">
        <v>235</v>
      </c>
      <c r="D18" s="321"/>
      <c r="E18" s="321"/>
      <c r="F18" s="321"/>
      <c r="G18" s="321"/>
      <c r="H18" s="321"/>
      <c r="I18" s="322"/>
      <c r="J18" s="341"/>
      <c r="K18" s="356"/>
      <c r="L18" s="357"/>
      <c r="M18" s="321"/>
      <c r="N18" s="321"/>
      <c r="O18" s="321"/>
      <c r="P18" s="321"/>
      <c r="Q18" s="321"/>
      <c r="R18" s="321"/>
    </row>
    <row r="19" spans="1:18">
      <c r="A19" s="306">
        <v>13</v>
      </c>
      <c r="B19" s="315"/>
      <c r="C19" s="323" t="s">
        <v>129</v>
      </c>
      <c r="D19" s="321"/>
      <c r="E19" s="321"/>
      <c r="F19" s="321"/>
      <c r="G19" s="321"/>
      <c r="H19" s="321"/>
      <c r="I19" s="316"/>
      <c r="J19" s="348"/>
      <c r="K19" s="349"/>
      <c r="L19" s="316"/>
      <c r="M19" s="321"/>
      <c r="N19" s="321"/>
      <c r="O19" s="321"/>
      <c r="P19" s="321"/>
      <c r="Q19" s="321"/>
      <c r="R19" s="321"/>
    </row>
    <row r="20" spans="1:18">
      <c r="A20" s="306">
        <v>14</v>
      </c>
      <c r="B20" s="315"/>
      <c r="C20" s="316" t="s">
        <v>1045</v>
      </c>
      <c r="D20" s="321"/>
      <c r="E20" s="321"/>
      <c r="F20" s="321"/>
      <c r="G20" s="321"/>
      <c r="H20" s="321"/>
      <c r="I20" s="356"/>
      <c r="J20" s="341"/>
      <c r="K20" s="356"/>
      <c r="L20" s="356"/>
      <c r="M20" s="321"/>
      <c r="N20" s="321"/>
      <c r="O20" s="321"/>
      <c r="P20" s="321"/>
      <c r="Q20" s="321"/>
      <c r="R20" s="321"/>
    </row>
    <row r="21" spans="1:18">
      <c r="A21" s="306">
        <v>15</v>
      </c>
      <c r="B21" s="315"/>
      <c r="C21" s="318" t="s">
        <v>169</v>
      </c>
      <c r="D21" s="321"/>
      <c r="E21" s="321"/>
      <c r="F21" s="321"/>
      <c r="G21" s="321"/>
      <c r="H21" s="321"/>
      <c r="I21" s="49" t="s">
        <v>169</v>
      </c>
      <c r="J21" s="60" t="s">
        <v>223</v>
      </c>
      <c r="K21" s="49">
        <v>10.01</v>
      </c>
      <c r="L21" s="49"/>
      <c r="M21" s="321"/>
      <c r="N21" s="321"/>
      <c r="O21" s="321"/>
      <c r="P21" s="321"/>
      <c r="Q21" s="321"/>
      <c r="R21" s="321"/>
    </row>
    <row r="22" spans="1:18">
      <c r="A22" s="306">
        <v>16</v>
      </c>
      <c r="B22" s="315"/>
      <c r="C22" s="324" t="s">
        <v>47</v>
      </c>
      <c r="D22" s="321"/>
      <c r="E22" s="321"/>
      <c r="F22" s="321"/>
      <c r="G22" s="321"/>
      <c r="H22" s="321"/>
      <c r="I22" s="342" t="s">
        <v>47</v>
      </c>
      <c r="J22" s="353" t="s">
        <v>85</v>
      </c>
      <c r="K22" s="342">
        <v>1.1771</v>
      </c>
      <c r="L22" s="342">
        <v>0.022</v>
      </c>
      <c r="M22" s="321"/>
      <c r="N22" s="321"/>
      <c r="O22" s="321"/>
      <c r="P22" s="321"/>
      <c r="Q22" s="321"/>
      <c r="R22" s="321"/>
    </row>
    <row r="23" spans="1:18">
      <c r="A23" s="306">
        <v>17</v>
      </c>
      <c r="B23" s="315"/>
      <c r="C23" s="325" t="s">
        <v>135</v>
      </c>
      <c r="D23" s="321"/>
      <c r="E23" s="321"/>
      <c r="F23" s="321"/>
      <c r="G23" s="321"/>
      <c r="H23" s="321"/>
      <c r="I23" s="358"/>
      <c r="J23" s="359"/>
      <c r="K23" s="360"/>
      <c r="L23" s="361"/>
      <c r="M23" s="321"/>
      <c r="N23" s="321"/>
      <c r="O23" s="321"/>
      <c r="P23" s="321"/>
      <c r="Q23" s="321"/>
      <c r="R23" s="321"/>
    </row>
    <row r="24" spans="1:18">
      <c r="A24" s="306">
        <v>18</v>
      </c>
      <c r="B24" s="315"/>
      <c r="C24" s="325" t="s">
        <v>115</v>
      </c>
      <c r="D24" s="321"/>
      <c r="E24" s="321"/>
      <c r="F24" s="321"/>
      <c r="G24" s="321"/>
      <c r="H24" s="321"/>
      <c r="I24" s="49"/>
      <c r="J24" s="60"/>
      <c r="K24" s="49"/>
      <c r="L24" s="49"/>
      <c r="M24" s="321"/>
      <c r="N24" s="321"/>
      <c r="O24" s="321"/>
      <c r="P24" s="321"/>
      <c r="Q24" s="321"/>
      <c r="R24" s="321"/>
    </row>
    <row r="25" spans="1:18">
      <c r="A25" s="306">
        <v>19</v>
      </c>
      <c r="B25" s="315"/>
      <c r="C25" s="326" t="s">
        <v>214</v>
      </c>
      <c r="D25" s="321"/>
      <c r="E25" s="321"/>
      <c r="F25" s="321"/>
      <c r="G25" s="321"/>
      <c r="H25" s="321"/>
      <c r="I25" s="356" t="s">
        <v>214</v>
      </c>
      <c r="J25" s="341"/>
      <c r="K25" s="356">
        <v>8</v>
      </c>
      <c r="L25" s="356"/>
      <c r="M25" s="321"/>
      <c r="N25" s="321"/>
      <c r="O25" s="321"/>
      <c r="P25" s="321"/>
      <c r="Q25" s="321"/>
      <c r="R25" s="321"/>
    </row>
    <row r="26" spans="1:18">
      <c r="A26" s="306">
        <v>20</v>
      </c>
      <c r="B26" s="315"/>
      <c r="C26" s="325" t="s">
        <v>1046</v>
      </c>
      <c r="D26" s="321"/>
      <c r="E26" s="321"/>
      <c r="F26" s="321"/>
      <c r="G26" s="321"/>
      <c r="H26" s="321"/>
      <c r="I26" s="316"/>
      <c r="J26" s="348"/>
      <c r="K26" s="349"/>
      <c r="L26" s="316"/>
      <c r="M26" s="321"/>
      <c r="N26" s="321"/>
      <c r="O26" s="321"/>
      <c r="P26" s="321"/>
      <c r="Q26" s="321"/>
      <c r="R26" s="321"/>
    </row>
    <row r="27" spans="1:18">
      <c r="A27" s="306">
        <v>21</v>
      </c>
      <c r="B27" s="315"/>
      <c r="C27" s="326" t="s">
        <v>317</v>
      </c>
      <c r="D27" s="321"/>
      <c r="E27" s="321"/>
      <c r="F27" s="321"/>
      <c r="G27" s="321"/>
      <c r="H27" s="321"/>
      <c r="I27" s="362" t="s">
        <v>317</v>
      </c>
      <c r="J27" s="363" t="s">
        <v>1047</v>
      </c>
      <c r="K27" s="364">
        <v>7</v>
      </c>
      <c r="L27" s="365"/>
      <c r="M27" s="321"/>
      <c r="N27" s="321"/>
      <c r="O27" s="321"/>
      <c r="P27" s="321"/>
      <c r="Q27" s="321"/>
      <c r="R27" s="321"/>
    </row>
    <row r="28" spans="1:18">
      <c r="A28" s="306">
        <v>22</v>
      </c>
      <c r="B28" s="315"/>
      <c r="C28" s="326" t="s">
        <v>253</v>
      </c>
      <c r="D28" s="321"/>
      <c r="E28" s="321"/>
      <c r="F28" s="321"/>
      <c r="G28" s="321"/>
      <c r="H28" s="321"/>
      <c r="I28" s="326" t="s">
        <v>253</v>
      </c>
      <c r="J28" s="366" t="s">
        <v>1048</v>
      </c>
      <c r="K28" s="345">
        <v>9.4092</v>
      </c>
      <c r="L28" s="345"/>
      <c r="M28" s="321"/>
      <c r="N28" s="321"/>
      <c r="O28" s="321"/>
      <c r="P28" s="321"/>
      <c r="Q28" s="321"/>
      <c r="R28" s="321"/>
    </row>
    <row r="29" spans="1:18">
      <c r="A29" s="306">
        <v>23</v>
      </c>
      <c r="B29" s="315"/>
      <c r="C29" s="326" t="s">
        <v>1049</v>
      </c>
      <c r="D29" s="321"/>
      <c r="E29" s="321"/>
      <c r="F29" s="321"/>
      <c r="G29" s="321"/>
      <c r="H29" s="321"/>
      <c r="I29" s="326" t="s">
        <v>1049</v>
      </c>
      <c r="J29" s="355" t="s">
        <v>332</v>
      </c>
      <c r="K29" s="354">
        <v>5.22</v>
      </c>
      <c r="L29" s="354"/>
      <c r="M29" s="321"/>
      <c r="N29" s="321"/>
      <c r="O29" s="321"/>
      <c r="P29" s="321"/>
      <c r="Q29" s="321"/>
      <c r="R29" s="321"/>
    </row>
    <row r="30" spans="1:18">
      <c r="A30" s="306">
        <v>24</v>
      </c>
      <c r="B30" s="315"/>
      <c r="C30" s="208" t="s">
        <v>1050</v>
      </c>
      <c r="D30" s="321"/>
      <c r="E30" s="321"/>
      <c r="F30" s="321"/>
      <c r="G30" s="321"/>
      <c r="H30" s="321"/>
      <c r="I30" s="208" t="s">
        <v>1050</v>
      </c>
      <c r="J30" s="340" t="s">
        <v>203</v>
      </c>
      <c r="K30" s="339">
        <v>3</v>
      </c>
      <c r="L30" s="339"/>
      <c r="M30" s="321"/>
      <c r="N30" s="321"/>
      <c r="O30" s="321"/>
      <c r="P30" s="321"/>
      <c r="Q30" s="321"/>
      <c r="R30" s="321"/>
    </row>
    <row r="31" spans="1:18">
      <c r="A31" s="306">
        <v>25</v>
      </c>
      <c r="B31" s="315"/>
      <c r="C31" s="326" t="s">
        <v>1051</v>
      </c>
      <c r="D31" s="321"/>
      <c r="E31" s="321"/>
      <c r="F31" s="321"/>
      <c r="G31" s="321"/>
      <c r="H31" s="321"/>
      <c r="I31" s="326" t="s">
        <v>1051</v>
      </c>
      <c r="J31" s="340" t="s">
        <v>320</v>
      </c>
      <c r="K31" s="339">
        <v>6.4232</v>
      </c>
      <c r="L31" s="339"/>
      <c r="M31" s="321"/>
      <c r="N31" s="321"/>
      <c r="O31" s="321"/>
      <c r="P31" s="321"/>
      <c r="Q31" s="321"/>
      <c r="R31" s="321"/>
    </row>
    <row r="32" spans="1:18">
      <c r="A32" s="306">
        <v>26</v>
      </c>
      <c r="B32" s="315"/>
      <c r="C32" s="327" t="s">
        <v>1052</v>
      </c>
      <c r="D32" s="321"/>
      <c r="E32" s="321"/>
      <c r="F32" s="321"/>
      <c r="G32" s="321"/>
      <c r="H32" s="321"/>
      <c r="I32" s="367"/>
      <c r="J32" s="340"/>
      <c r="K32" s="339"/>
      <c r="L32" s="339"/>
      <c r="M32" s="321"/>
      <c r="N32" s="321"/>
      <c r="O32" s="321"/>
      <c r="P32" s="321"/>
      <c r="Q32" s="321"/>
      <c r="R32" s="321"/>
    </row>
    <row r="33" spans="1:18">
      <c r="A33" s="306">
        <v>27</v>
      </c>
      <c r="B33" s="315"/>
      <c r="C33" s="328" t="s">
        <v>79</v>
      </c>
      <c r="D33" s="321"/>
      <c r="E33" s="321"/>
      <c r="F33" s="321"/>
      <c r="G33" s="321"/>
      <c r="H33" s="321"/>
      <c r="I33" s="328" t="s">
        <v>79</v>
      </c>
      <c r="J33" s="341" t="s">
        <v>611</v>
      </c>
      <c r="K33" s="356">
        <v>2.5</v>
      </c>
      <c r="L33" s="356"/>
      <c r="M33" s="321"/>
      <c r="N33" s="321"/>
      <c r="O33" s="321"/>
      <c r="P33" s="321"/>
      <c r="Q33" s="321"/>
      <c r="R33" s="321"/>
    </row>
    <row r="34" spans="1:18">
      <c r="A34" s="306">
        <v>28</v>
      </c>
      <c r="B34" s="315"/>
      <c r="C34" s="324" t="s">
        <v>252</v>
      </c>
      <c r="D34" s="321"/>
      <c r="E34" s="321"/>
      <c r="F34" s="321"/>
      <c r="G34" s="321"/>
      <c r="H34" s="321"/>
      <c r="I34" s="324" t="s">
        <v>252</v>
      </c>
      <c r="J34" s="60" t="s">
        <v>85</v>
      </c>
      <c r="K34" s="49">
        <v>2.02</v>
      </c>
      <c r="L34" s="49"/>
      <c r="M34" s="321"/>
      <c r="N34" s="321"/>
      <c r="O34" s="321"/>
      <c r="P34" s="321"/>
      <c r="Q34" s="321"/>
      <c r="R34" s="321"/>
    </row>
    <row r="35" spans="1:18">
      <c r="A35" s="306">
        <v>29</v>
      </c>
      <c r="B35" s="315"/>
      <c r="C35" s="329" t="s">
        <v>110</v>
      </c>
      <c r="D35" s="321"/>
      <c r="E35" s="321"/>
      <c r="F35" s="321"/>
      <c r="G35" s="321"/>
      <c r="H35" s="321"/>
      <c r="I35" s="329"/>
      <c r="J35" s="341"/>
      <c r="K35" s="356"/>
      <c r="L35" s="357"/>
      <c r="M35" s="321"/>
      <c r="N35" s="321"/>
      <c r="O35" s="321"/>
      <c r="P35" s="321"/>
      <c r="Q35" s="321"/>
      <c r="R35" s="321"/>
    </row>
    <row r="36" spans="1:18">
      <c r="A36" s="306">
        <v>30</v>
      </c>
      <c r="B36" s="315"/>
      <c r="C36" s="324" t="s">
        <v>215</v>
      </c>
      <c r="D36" s="321"/>
      <c r="E36" s="321"/>
      <c r="F36" s="321"/>
      <c r="G36" s="321"/>
      <c r="H36" s="321"/>
      <c r="I36" s="324"/>
      <c r="J36" s="348"/>
      <c r="K36" s="351"/>
      <c r="L36" s="351"/>
      <c r="M36" s="321"/>
      <c r="N36" s="321"/>
      <c r="O36" s="321"/>
      <c r="P36" s="321"/>
      <c r="Q36" s="321"/>
      <c r="R36" s="321"/>
    </row>
    <row r="37" spans="1:18">
      <c r="A37" s="306">
        <v>31</v>
      </c>
      <c r="B37" s="315"/>
      <c r="C37" s="208" t="s">
        <v>78</v>
      </c>
      <c r="D37" s="321"/>
      <c r="E37" s="321"/>
      <c r="F37" s="321"/>
      <c r="G37" s="321"/>
      <c r="H37" s="321"/>
      <c r="I37" s="208"/>
      <c r="J37" s="60"/>
      <c r="K37" s="49"/>
      <c r="L37" s="32"/>
      <c r="M37" s="321"/>
      <c r="N37" s="321"/>
      <c r="O37" s="321"/>
      <c r="P37" s="321"/>
      <c r="Q37" s="321"/>
      <c r="R37" s="321"/>
    </row>
    <row r="38" spans="1:18">
      <c r="A38" s="306">
        <v>32</v>
      </c>
      <c r="B38" s="315"/>
      <c r="C38" s="330" t="s">
        <v>1053</v>
      </c>
      <c r="D38" s="321"/>
      <c r="E38" s="321"/>
      <c r="F38" s="321"/>
      <c r="G38" s="321"/>
      <c r="H38" s="321"/>
      <c r="I38" s="345"/>
      <c r="J38" s="344"/>
      <c r="K38" s="345"/>
      <c r="L38" s="346"/>
      <c r="M38" s="321"/>
      <c r="N38" s="321"/>
      <c r="O38" s="321"/>
      <c r="P38" s="321"/>
      <c r="Q38" s="321"/>
      <c r="R38" s="321"/>
    </row>
    <row r="39" spans="1:18">
      <c r="A39" s="306">
        <v>33</v>
      </c>
      <c r="B39" s="310"/>
      <c r="C39" s="324" t="s">
        <v>745</v>
      </c>
      <c r="D39" s="331"/>
      <c r="E39" s="331"/>
      <c r="F39" s="331"/>
      <c r="G39" s="331"/>
      <c r="H39" s="331"/>
      <c r="I39" s="318"/>
      <c r="J39" s="348"/>
      <c r="K39" s="351"/>
      <c r="L39" s="351"/>
      <c r="M39" s="331"/>
      <c r="N39" s="331"/>
      <c r="O39" s="331"/>
      <c r="P39" s="331"/>
      <c r="Q39" s="331"/>
      <c r="R39" s="331"/>
    </row>
    <row r="40" spans="1:18">
      <c r="A40" s="306">
        <v>34</v>
      </c>
      <c r="B40" s="307" t="s">
        <v>167</v>
      </c>
      <c r="C40" s="329" t="s">
        <v>1054</v>
      </c>
      <c r="D40" s="309">
        <v>104.9641</v>
      </c>
      <c r="E40" s="309">
        <v>104.1141</v>
      </c>
      <c r="F40" s="309">
        <v>0.85</v>
      </c>
      <c r="G40" s="309">
        <v>6.6</v>
      </c>
      <c r="H40" s="309">
        <v>0</v>
      </c>
      <c r="I40" s="339"/>
      <c r="J40" s="340"/>
      <c r="K40" s="339"/>
      <c r="L40" s="339"/>
      <c r="M40" s="309">
        <v>13.7704</v>
      </c>
      <c r="N40" s="309">
        <v>0</v>
      </c>
      <c r="O40" s="309">
        <v>77.1257</v>
      </c>
      <c r="P40" s="309">
        <v>0.05</v>
      </c>
      <c r="Q40" s="309">
        <v>6.618</v>
      </c>
      <c r="R40" s="309">
        <v>0.8</v>
      </c>
    </row>
    <row r="41" spans="1:18">
      <c r="A41" s="306">
        <v>35</v>
      </c>
      <c r="B41" s="315"/>
      <c r="C41" s="318" t="s">
        <v>910</v>
      </c>
      <c r="D41" s="332"/>
      <c r="E41" s="332"/>
      <c r="F41" s="332"/>
      <c r="G41" s="332"/>
      <c r="H41" s="332"/>
      <c r="I41" s="351" t="s">
        <v>910</v>
      </c>
      <c r="J41" s="348" t="s">
        <v>611</v>
      </c>
      <c r="K41" s="351">
        <v>0.66</v>
      </c>
      <c r="L41" s="351"/>
      <c r="M41" s="332"/>
      <c r="N41" s="332"/>
      <c r="O41" s="332"/>
      <c r="P41" s="332"/>
      <c r="Q41" s="332"/>
      <c r="R41" s="332"/>
    </row>
    <row r="42" spans="1:18">
      <c r="A42" s="306">
        <v>36</v>
      </c>
      <c r="B42" s="315"/>
      <c r="C42" s="32" t="s">
        <v>1055</v>
      </c>
      <c r="D42" s="332"/>
      <c r="E42" s="332"/>
      <c r="F42" s="332"/>
      <c r="G42" s="332"/>
      <c r="H42" s="332"/>
      <c r="I42" s="49"/>
      <c r="J42" s="60"/>
      <c r="K42" s="49"/>
      <c r="L42" s="49"/>
      <c r="M42" s="332"/>
      <c r="N42" s="332"/>
      <c r="O42" s="332"/>
      <c r="P42" s="332"/>
      <c r="Q42" s="332"/>
      <c r="R42" s="332"/>
    </row>
    <row r="43" spans="1:18">
      <c r="A43" s="306">
        <v>37</v>
      </c>
      <c r="B43" s="315"/>
      <c r="C43" s="316" t="s">
        <v>58</v>
      </c>
      <c r="D43" s="332"/>
      <c r="E43" s="332"/>
      <c r="F43" s="332"/>
      <c r="G43" s="332"/>
      <c r="H43" s="332"/>
      <c r="I43" s="356"/>
      <c r="J43" s="341"/>
      <c r="K43" s="356"/>
      <c r="L43" s="356"/>
      <c r="M43" s="332"/>
      <c r="N43" s="332"/>
      <c r="O43" s="332"/>
      <c r="P43" s="332"/>
      <c r="Q43" s="332"/>
      <c r="R43" s="332"/>
    </row>
    <row r="44" spans="1:18">
      <c r="A44" s="306">
        <v>38</v>
      </c>
      <c r="B44" s="315"/>
      <c r="C44" s="316" t="s">
        <v>554</v>
      </c>
      <c r="D44" s="332"/>
      <c r="E44" s="332"/>
      <c r="F44" s="332"/>
      <c r="G44" s="332"/>
      <c r="H44" s="332"/>
      <c r="I44" s="349"/>
      <c r="J44" s="348"/>
      <c r="K44" s="349"/>
      <c r="L44" s="349"/>
      <c r="M44" s="332"/>
      <c r="N44" s="332"/>
      <c r="O44" s="332"/>
      <c r="P44" s="332"/>
      <c r="Q44" s="332"/>
      <c r="R44" s="332"/>
    </row>
    <row r="45" spans="1:18">
      <c r="A45" s="306">
        <v>39</v>
      </c>
      <c r="B45" s="315"/>
      <c r="C45" s="333" t="s">
        <v>249</v>
      </c>
      <c r="D45" s="332"/>
      <c r="E45" s="332"/>
      <c r="F45" s="332"/>
      <c r="G45" s="332"/>
      <c r="H45" s="332"/>
      <c r="I45" s="356" t="s">
        <v>249</v>
      </c>
      <c r="J45" s="341" t="s">
        <v>320</v>
      </c>
      <c r="K45" s="356">
        <v>0.12</v>
      </c>
      <c r="L45" s="356"/>
      <c r="M45" s="332"/>
      <c r="N45" s="332"/>
      <c r="O45" s="332"/>
      <c r="P45" s="332"/>
      <c r="Q45" s="332"/>
      <c r="R45" s="332"/>
    </row>
    <row r="46" spans="1:18">
      <c r="A46" s="306">
        <v>40</v>
      </c>
      <c r="B46" s="315"/>
      <c r="C46" s="333" t="s">
        <v>67</v>
      </c>
      <c r="D46" s="332"/>
      <c r="E46" s="332"/>
      <c r="F46" s="332"/>
      <c r="G46" s="332"/>
      <c r="H46" s="332"/>
      <c r="I46" s="354"/>
      <c r="J46" s="355"/>
      <c r="K46" s="354"/>
      <c r="L46" s="354"/>
      <c r="M46" s="332"/>
      <c r="N46" s="332"/>
      <c r="O46" s="332"/>
      <c r="P46" s="332"/>
      <c r="Q46" s="332"/>
      <c r="R46" s="332"/>
    </row>
    <row r="47" spans="1:18">
      <c r="A47" s="306">
        <v>41</v>
      </c>
      <c r="B47" s="315"/>
      <c r="C47" s="333" t="s">
        <v>890</v>
      </c>
      <c r="D47" s="332"/>
      <c r="E47" s="332"/>
      <c r="F47" s="332"/>
      <c r="G47" s="332"/>
      <c r="H47" s="332"/>
      <c r="I47" s="349"/>
      <c r="J47" s="348"/>
      <c r="K47" s="349"/>
      <c r="L47" s="349"/>
      <c r="M47" s="332"/>
      <c r="N47" s="332"/>
      <c r="O47" s="332"/>
      <c r="P47" s="332"/>
      <c r="Q47" s="332"/>
      <c r="R47" s="332"/>
    </row>
    <row r="48" spans="1:18">
      <c r="A48" s="306">
        <v>42</v>
      </c>
      <c r="B48" s="315"/>
      <c r="C48" s="318" t="s">
        <v>1056</v>
      </c>
      <c r="D48" s="332"/>
      <c r="E48" s="332"/>
      <c r="F48" s="332"/>
      <c r="G48" s="332"/>
      <c r="H48" s="332"/>
      <c r="I48" s="349" t="s">
        <v>1056</v>
      </c>
      <c r="J48" s="348" t="s">
        <v>497</v>
      </c>
      <c r="K48" s="349">
        <v>4</v>
      </c>
      <c r="L48" s="349"/>
      <c r="M48" s="332"/>
      <c r="N48" s="332"/>
      <c r="O48" s="332"/>
      <c r="P48" s="332"/>
      <c r="Q48" s="332"/>
      <c r="R48" s="332"/>
    </row>
    <row r="49" spans="1:18">
      <c r="A49" s="306">
        <v>43</v>
      </c>
      <c r="B49" s="315"/>
      <c r="C49" s="311" t="s">
        <v>1057</v>
      </c>
      <c r="D49" s="332"/>
      <c r="E49" s="332"/>
      <c r="F49" s="332"/>
      <c r="G49" s="332"/>
      <c r="H49" s="332"/>
      <c r="I49" s="311" t="s">
        <v>1057</v>
      </c>
      <c r="J49" s="341" t="s">
        <v>131</v>
      </c>
      <c r="K49" s="311">
        <v>1</v>
      </c>
      <c r="L49" s="311"/>
      <c r="M49" s="332"/>
      <c r="N49" s="332"/>
      <c r="O49" s="332"/>
      <c r="P49" s="332"/>
      <c r="Q49" s="332"/>
      <c r="R49" s="332"/>
    </row>
    <row r="50" spans="1:18">
      <c r="A50" s="306">
        <v>44</v>
      </c>
      <c r="B50" s="315"/>
      <c r="C50" s="316" t="s">
        <v>1058</v>
      </c>
      <c r="D50" s="332"/>
      <c r="E50" s="332"/>
      <c r="F50" s="332"/>
      <c r="G50" s="332"/>
      <c r="H50" s="332"/>
      <c r="I50" s="316"/>
      <c r="J50" s="348"/>
      <c r="K50" s="349"/>
      <c r="L50" s="316"/>
      <c r="M50" s="332"/>
      <c r="N50" s="332"/>
      <c r="O50" s="332"/>
      <c r="P50" s="332"/>
      <c r="Q50" s="332"/>
      <c r="R50" s="332"/>
    </row>
    <row r="51" spans="1:18">
      <c r="A51" s="306">
        <v>45</v>
      </c>
      <c r="B51" s="315"/>
      <c r="C51" s="318" t="s">
        <v>54</v>
      </c>
      <c r="D51" s="332"/>
      <c r="E51" s="332"/>
      <c r="F51" s="332"/>
      <c r="G51" s="332"/>
      <c r="H51" s="332"/>
      <c r="I51" s="318" t="s">
        <v>54</v>
      </c>
      <c r="J51" s="341" t="s">
        <v>497</v>
      </c>
      <c r="K51" s="356">
        <v>0.8</v>
      </c>
      <c r="L51" s="356"/>
      <c r="M51" s="332"/>
      <c r="N51" s="332"/>
      <c r="O51" s="332"/>
      <c r="P51" s="332"/>
      <c r="Q51" s="332"/>
      <c r="R51" s="332"/>
    </row>
    <row r="52" spans="1:18">
      <c r="A52" s="306">
        <v>46</v>
      </c>
      <c r="B52" s="315"/>
      <c r="C52" s="318" t="s">
        <v>987</v>
      </c>
      <c r="D52" s="332"/>
      <c r="E52" s="332"/>
      <c r="F52" s="332"/>
      <c r="G52" s="332"/>
      <c r="H52" s="332"/>
      <c r="I52" s="318" t="s">
        <v>987</v>
      </c>
      <c r="J52" s="341" t="s">
        <v>95</v>
      </c>
      <c r="K52" s="356">
        <v>0.02</v>
      </c>
      <c r="L52" s="356"/>
      <c r="M52" s="332"/>
      <c r="N52" s="332"/>
      <c r="O52" s="332"/>
      <c r="P52" s="332"/>
      <c r="Q52" s="332"/>
      <c r="R52" s="332"/>
    </row>
    <row r="53" spans="1:18">
      <c r="A53" s="306">
        <v>47</v>
      </c>
      <c r="B53" s="315"/>
      <c r="C53" s="308" t="s">
        <v>891</v>
      </c>
      <c r="D53" s="332"/>
      <c r="E53" s="332"/>
      <c r="F53" s="332"/>
      <c r="G53" s="332"/>
      <c r="H53" s="332"/>
      <c r="I53" s="339"/>
      <c r="J53" s="340"/>
      <c r="K53" s="368"/>
      <c r="L53" s="339"/>
      <c r="M53" s="332"/>
      <c r="N53" s="332"/>
      <c r="O53" s="332"/>
      <c r="P53" s="332"/>
      <c r="Q53" s="332"/>
      <c r="R53" s="332"/>
    </row>
    <row r="54" spans="1:18">
      <c r="A54" s="306">
        <v>48</v>
      </c>
      <c r="B54" s="315"/>
      <c r="C54" s="334" t="s">
        <v>1059</v>
      </c>
      <c r="D54" s="332"/>
      <c r="E54" s="332"/>
      <c r="F54" s="332"/>
      <c r="G54" s="332"/>
      <c r="H54" s="332"/>
      <c r="I54" s="369"/>
      <c r="J54" s="370"/>
      <c r="K54" s="371"/>
      <c r="L54" s="371"/>
      <c r="M54" s="332"/>
      <c r="N54" s="332"/>
      <c r="O54" s="332"/>
      <c r="P54" s="332"/>
      <c r="Q54" s="332"/>
      <c r="R54" s="332"/>
    </row>
    <row r="55" spans="1:18">
      <c r="A55" s="306">
        <v>49</v>
      </c>
      <c r="B55" s="310"/>
      <c r="C55" s="316" t="s">
        <v>554</v>
      </c>
      <c r="D55" s="312"/>
      <c r="E55" s="312"/>
      <c r="F55" s="312"/>
      <c r="G55" s="312"/>
      <c r="H55" s="312"/>
      <c r="I55" s="316"/>
      <c r="J55" s="348"/>
      <c r="K55" s="349"/>
      <c r="L55" s="316"/>
      <c r="M55" s="312"/>
      <c r="N55" s="312"/>
      <c r="O55" s="312"/>
      <c r="P55" s="312"/>
      <c r="Q55" s="312"/>
      <c r="R55" s="312"/>
    </row>
    <row r="56" spans="1:18">
      <c r="A56" s="306">
        <v>50</v>
      </c>
      <c r="B56" s="307" t="s">
        <v>196</v>
      </c>
      <c r="C56" s="322" t="s">
        <v>1060</v>
      </c>
      <c r="D56" s="335">
        <v>102.3547</v>
      </c>
      <c r="E56" s="335">
        <v>99.1447</v>
      </c>
      <c r="F56" s="335">
        <v>3.21</v>
      </c>
      <c r="G56" s="335">
        <v>12.2583</v>
      </c>
      <c r="H56" s="335">
        <v>0.023</v>
      </c>
      <c r="I56" s="322"/>
      <c r="J56" s="341"/>
      <c r="K56" s="356"/>
      <c r="L56" s="357"/>
      <c r="M56" s="372">
        <v>27.1062</v>
      </c>
      <c r="N56" s="372">
        <v>0.4</v>
      </c>
      <c r="O56" s="372">
        <v>43.3302</v>
      </c>
      <c r="P56" s="372">
        <v>0.79</v>
      </c>
      <c r="Q56" s="372">
        <v>16.45</v>
      </c>
      <c r="R56" s="372">
        <v>2</v>
      </c>
    </row>
    <row r="57" spans="1:18">
      <c r="A57" s="306">
        <v>51</v>
      </c>
      <c r="B57" s="315"/>
      <c r="C57" s="316" t="s">
        <v>760</v>
      </c>
      <c r="D57" s="336"/>
      <c r="E57" s="336"/>
      <c r="F57" s="336"/>
      <c r="G57" s="336"/>
      <c r="H57" s="336"/>
      <c r="I57" s="316"/>
      <c r="J57" s="348"/>
      <c r="K57" s="349"/>
      <c r="L57" s="316"/>
      <c r="M57" s="373"/>
      <c r="N57" s="373"/>
      <c r="O57" s="373"/>
      <c r="P57" s="373"/>
      <c r="Q57" s="373"/>
      <c r="R57" s="373"/>
    </row>
    <row r="58" spans="1:18">
      <c r="A58" s="306">
        <v>52</v>
      </c>
      <c r="B58" s="315"/>
      <c r="C58" s="32" t="s">
        <v>206</v>
      </c>
      <c r="D58" s="336"/>
      <c r="E58" s="336"/>
      <c r="F58" s="336"/>
      <c r="G58" s="336"/>
      <c r="H58" s="336"/>
      <c r="I58" s="32"/>
      <c r="J58" s="60"/>
      <c r="K58" s="49"/>
      <c r="L58" s="32"/>
      <c r="M58" s="373"/>
      <c r="N58" s="373"/>
      <c r="O58" s="373"/>
      <c r="P58" s="373"/>
      <c r="Q58" s="373"/>
      <c r="R58" s="373"/>
    </row>
    <row r="59" spans="1:18">
      <c r="A59" s="306">
        <v>53</v>
      </c>
      <c r="B59" s="315"/>
      <c r="C59" s="322" t="s">
        <v>1061</v>
      </c>
      <c r="D59" s="336"/>
      <c r="E59" s="336"/>
      <c r="F59" s="336"/>
      <c r="G59" s="336"/>
      <c r="H59" s="336"/>
      <c r="I59" s="322"/>
      <c r="J59" s="341"/>
      <c r="K59" s="356"/>
      <c r="L59" s="357"/>
      <c r="M59" s="373"/>
      <c r="N59" s="373"/>
      <c r="O59" s="373"/>
      <c r="P59" s="373"/>
      <c r="Q59" s="373"/>
      <c r="R59" s="373"/>
    </row>
    <row r="60" spans="1:18">
      <c r="A60" s="306">
        <v>54</v>
      </c>
      <c r="B60" s="315"/>
      <c r="C60" s="337" t="s">
        <v>293</v>
      </c>
      <c r="D60" s="336"/>
      <c r="E60" s="336"/>
      <c r="F60" s="336"/>
      <c r="G60" s="336"/>
      <c r="H60" s="336"/>
      <c r="I60" s="349" t="s">
        <v>293</v>
      </c>
      <c r="J60" s="348" t="s">
        <v>333</v>
      </c>
      <c r="K60" s="349">
        <v>3</v>
      </c>
      <c r="L60" s="349"/>
      <c r="M60" s="373"/>
      <c r="N60" s="373"/>
      <c r="O60" s="373"/>
      <c r="P60" s="373"/>
      <c r="Q60" s="373"/>
      <c r="R60" s="373"/>
    </row>
    <row r="61" spans="1:18">
      <c r="A61" s="306">
        <v>55</v>
      </c>
      <c r="B61" s="315"/>
      <c r="C61" s="316" t="s">
        <v>1062</v>
      </c>
      <c r="D61" s="336"/>
      <c r="E61" s="336"/>
      <c r="F61" s="336"/>
      <c r="G61" s="336"/>
      <c r="H61" s="336"/>
      <c r="I61" s="49"/>
      <c r="J61" s="60"/>
      <c r="K61" s="49"/>
      <c r="L61" s="49"/>
      <c r="M61" s="373"/>
      <c r="N61" s="373"/>
      <c r="O61" s="373"/>
      <c r="P61" s="373"/>
      <c r="Q61" s="373"/>
      <c r="R61" s="373"/>
    </row>
    <row r="62" spans="1:18">
      <c r="A62" s="306">
        <v>56</v>
      </c>
      <c r="B62" s="315"/>
      <c r="C62" s="313" t="s">
        <v>94</v>
      </c>
      <c r="D62" s="336"/>
      <c r="E62" s="336"/>
      <c r="F62" s="336"/>
      <c r="G62" s="336"/>
      <c r="H62" s="336"/>
      <c r="I62" s="349" t="s">
        <v>94</v>
      </c>
      <c r="J62" s="348" t="s">
        <v>574</v>
      </c>
      <c r="K62" s="349">
        <v>1.7609</v>
      </c>
      <c r="L62" s="349"/>
      <c r="M62" s="373"/>
      <c r="N62" s="373"/>
      <c r="O62" s="373"/>
      <c r="P62" s="373"/>
      <c r="Q62" s="373"/>
      <c r="R62" s="373"/>
    </row>
    <row r="63" spans="1:18">
      <c r="A63" s="306">
        <v>57</v>
      </c>
      <c r="B63" s="315"/>
      <c r="C63" s="333" t="s">
        <v>1063</v>
      </c>
      <c r="D63" s="336"/>
      <c r="E63" s="336"/>
      <c r="F63" s="336"/>
      <c r="G63" s="336"/>
      <c r="H63" s="336"/>
      <c r="I63" s="311"/>
      <c r="J63" s="341"/>
      <c r="K63" s="342"/>
      <c r="L63" s="374"/>
      <c r="M63" s="373"/>
      <c r="N63" s="373"/>
      <c r="O63" s="373"/>
      <c r="P63" s="373"/>
      <c r="Q63" s="373"/>
      <c r="R63" s="373"/>
    </row>
    <row r="64" spans="1:18">
      <c r="A64" s="306">
        <v>58</v>
      </c>
      <c r="B64" s="315"/>
      <c r="C64" s="32" t="s">
        <v>642</v>
      </c>
      <c r="D64" s="336"/>
      <c r="E64" s="336"/>
      <c r="F64" s="336"/>
      <c r="G64" s="336"/>
      <c r="H64" s="336"/>
      <c r="I64" s="32"/>
      <c r="J64" s="60"/>
      <c r="K64" s="49"/>
      <c r="L64" s="32"/>
      <c r="M64" s="373"/>
      <c r="N64" s="373"/>
      <c r="O64" s="373"/>
      <c r="P64" s="373"/>
      <c r="Q64" s="373"/>
      <c r="R64" s="373"/>
    </row>
    <row r="65" spans="1:18">
      <c r="A65" s="306">
        <v>59</v>
      </c>
      <c r="B65" s="315"/>
      <c r="C65" s="316" t="s">
        <v>1064</v>
      </c>
      <c r="D65" s="336"/>
      <c r="E65" s="336"/>
      <c r="F65" s="336"/>
      <c r="G65" s="336"/>
      <c r="H65" s="336"/>
      <c r="I65" s="316"/>
      <c r="J65" s="348"/>
      <c r="K65" s="349"/>
      <c r="L65" s="316"/>
      <c r="M65" s="373"/>
      <c r="N65" s="373"/>
      <c r="O65" s="373"/>
      <c r="P65" s="373"/>
      <c r="Q65" s="373"/>
      <c r="R65" s="373"/>
    </row>
    <row r="66" spans="1:18">
      <c r="A66" s="306">
        <v>60</v>
      </c>
      <c r="B66" s="315"/>
      <c r="C66" s="322" t="s">
        <v>1065</v>
      </c>
      <c r="D66" s="336"/>
      <c r="E66" s="336"/>
      <c r="F66" s="336"/>
      <c r="G66" s="336"/>
      <c r="H66" s="336"/>
      <c r="I66" s="322"/>
      <c r="J66" s="341"/>
      <c r="K66" s="356"/>
      <c r="L66" s="357"/>
      <c r="M66" s="373"/>
      <c r="N66" s="373"/>
      <c r="O66" s="373"/>
      <c r="P66" s="373"/>
      <c r="Q66" s="373"/>
      <c r="R66" s="373"/>
    </row>
    <row r="67" spans="1:18">
      <c r="A67" s="306">
        <v>61</v>
      </c>
      <c r="B67" s="315"/>
      <c r="C67" s="32" t="s">
        <v>1066</v>
      </c>
      <c r="D67" s="336"/>
      <c r="E67" s="336"/>
      <c r="F67" s="336"/>
      <c r="G67" s="336"/>
      <c r="H67" s="336"/>
      <c r="I67" s="32"/>
      <c r="J67" s="60"/>
      <c r="K67" s="49"/>
      <c r="L67" s="32"/>
      <c r="M67" s="373"/>
      <c r="N67" s="373"/>
      <c r="O67" s="373"/>
      <c r="P67" s="373"/>
      <c r="Q67" s="373"/>
      <c r="R67" s="373"/>
    </row>
    <row r="68" spans="1:18">
      <c r="A68" s="306">
        <v>62</v>
      </c>
      <c r="B68" s="315"/>
      <c r="C68" s="333" t="s">
        <v>568</v>
      </c>
      <c r="D68" s="336"/>
      <c r="E68" s="336"/>
      <c r="F68" s="336"/>
      <c r="G68" s="336"/>
      <c r="H68" s="336"/>
      <c r="I68" s="311"/>
      <c r="J68" s="341"/>
      <c r="K68" s="342"/>
      <c r="L68" s="374"/>
      <c r="M68" s="373"/>
      <c r="N68" s="373"/>
      <c r="O68" s="373"/>
      <c r="P68" s="373"/>
      <c r="Q68" s="373"/>
      <c r="R68" s="373"/>
    </row>
    <row r="69" spans="1:18">
      <c r="A69" s="306">
        <v>63</v>
      </c>
      <c r="B69" s="315"/>
      <c r="C69" s="32" t="s">
        <v>906</v>
      </c>
      <c r="D69" s="336"/>
      <c r="E69" s="336"/>
      <c r="F69" s="336"/>
      <c r="G69" s="336"/>
      <c r="H69" s="336"/>
      <c r="I69" s="32"/>
      <c r="J69" s="60"/>
      <c r="K69" s="49"/>
      <c r="L69" s="32"/>
      <c r="M69" s="373"/>
      <c r="N69" s="373"/>
      <c r="O69" s="373"/>
      <c r="P69" s="373"/>
      <c r="Q69" s="373"/>
      <c r="R69" s="373"/>
    </row>
    <row r="70" spans="1:18">
      <c r="A70" s="306">
        <v>64</v>
      </c>
      <c r="B70" s="315"/>
      <c r="C70" s="316" t="s">
        <v>1067</v>
      </c>
      <c r="D70" s="336"/>
      <c r="E70" s="336"/>
      <c r="F70" s="336"/>
      <c r="G70" s="336"/>
      <c r="H70" s="336"/>
      <c r="I70" s="316"/>
      <c r="J70" s="348"/>
      <c r="K70" s="349"/>
      <c r="L70" s="316"/>
      <c r="M70" s="373"/>
      <c r="N70" s="373"/>
      <c r="O70" s="373"/>
      <c r="P70" s="373"/>
      <c r="Q70" s="373"/>
      <c r="R70" s="373"/>
    </row>
    <row r="71" spans="1:18">
      <c r="A71" s="306">
        <v>65</v>
      </c>
      <c r="B71" s="315"/>
      <c r="C71" s="334" t="s">
        <v>700</v>
      </c>
      <c r="D71" s="336"/>
      <c r="E71" s="336"/>
      <c r="F71" s="336"/>
      <c r="G71" s="336"/>
      <c r="H71" s="336"/>
      <c r="I71" s="356" t="s">
        <v>700</v>
      </c>
      <c r="J71" s="341" t="s">
        <v>85</v>
      </c>
      <c r="K71" s="356">
        <v>0.03</v>
      </c>
      <c r="L71" s="356">
        <v>0.01</v>
      </c>
      <c r="M71" s="373"/>
      <c r="N71" s="373"/>
      <c r="O71" s="373"/>
      <c r="P71" s="373"/>
      <c r="Q71" s="373"/>
      <c r="R71" s="373"/>
    </row>
    <row r="72" spans="1:18">
      <c r="A72" s="306">
        <v>66</v>
      </c>
      <c r="B72" s="315"/>
      <c r="C72" s="322" t="s">
        <v>1068</v>
      </c>
      <c r="D72" s="336"/>
      <c r="E72" s="336"/>
      <c r="F72" s="336"/>
      <c r="G72" s="336"/>
      <c r="H72" s="336"/>
      <c r="I72" s="322" t="s">
        <v>1068</v>
      </c>
      <c r="J72" s="341" t="s">
        <v>360</v>
      </c>
      <c r="K72" s="356">
        <v>1.55</v>
      </c>
      <c r="L72" s="357"/>
      <c r="M72" s="373"/>
      <c r="N72" s="373"/>
      <c r="O72" s="373"/>
      <c r="P72" s="373"/>
      <c r="Q72" s="373"/>
      <c r="R72" s="373"/>
    </row>
    <row r="73" spans="1:18">
      <c r="A73" s="306">
        <v>67</v>
      </c>
      <c r="B73" s="315"/>
      <c r="C73" s="32" t="s">
        <v>1069</v>
      </c>
      <c r="D73" s="336"/>
      <c r="E73" s="336"/>
      <c r="F73" s="336"/>
      <c r="G73" s="336"/>
      <c r="H73" s="336"/>
      <c r="I73" s="32"/>
      <c r="J73" s="60"/>
      <c r="K73" s="49"/>
      <c r="L73" s="32"/>
      <c r="M73" s="373"/>
      <c r="N73" s="373"/>
      <c r="O73" s="373"/>
      <c r="P73" s="373"/>
      <c r="Q73" s="373"/>
      <c r="R73" s="373"/>
    </row>
    <row r="74" spans="1:18">
      <c r="A74" s="306">
        <v>68</v>
      </c>
      <c r="B74" s="315"/>
      <c r="C74" s="318" t="s">
        <v>1070</v>
      </c>
      <c r="D74" s="336"/>
      <c r="E74" s="336"/>
      <c r="F74" s="336"/>
      <c r="G74" s="336"/>
      <c r="H74" s="336"/>
      <c r="I74" s="318"/>
      <c r="J74" s="348"/>
      <c r="K74" s="351"/>
      <c r="L74" s="351"/>
      <c r="M74" s="373"/>
      <c r="N74" s="373"/>
      <c r="O74" s="373"/>
      <c r="P74" s="373"/>
      <c r="Q74" s="373"/>
      <c r="R74" s="373"/>
    </row>
    <row r="75" spans="1:18">
      <c r="A75" s="306">
        <v>69</v>
      </c>
      <c r="B75" s="315"/>
      <c r="C75" s="318" t="s">
        <v>942</v>
      </c>
      <c r="D75" s="336"/>
      <c r="E75" s="336"/>
      <c r="F75" s="336"/>
      <c r="G75" s="336"/>
      <c r="H75" s="336"/>
      <c r="I75" s="49"/>
      <c r="J75" s="60"/>
      <c r="K75" s="49"/>
      <c r="L75" s="49"/>
      <c r="M75" s="373"/>
      <c r="N75" s="373"/>
      <c r="O75" s="373"/>
      <c r="P75" s="373"/>
      <c r="Q75" s="373"/>
      <c r="R75" s="373"/>
    </row>
    <row r="76" spans="1:18">
      <c r="A76" s="306">
        <v>70</v>
      </c>
      <c r="B76" s="315"/>
      <c r="C76" s="318" t="s">
        <v>1071</v>
      </c>
      <c r="D76" s="336"/>
      <c r="E76" s="336"/>
      <c r="F76" s="336"/>
      <c r="G76" s="336"/>
      <c r="H76" s="336"/>
      <c r="I76" s="356"/>
      <c r="J76" s="341"/>
      <c r="K76" s="356"/>
      <c r="L76" s="356"/>
      <c r="M76" s="373"/>
      <c r="N76" s="373"/>
      <c r="O76" s="373"/>
      <c r="P76" s="373"/>
      <c r="Q76" s="373"/>
      <c r="R76" s="373"/>
    </row>
    <row r="77" spans="1:18">
      <c r="A77" s="306">
        <v>71</v>
      </c>
      <c r="B77" s="315"/>
      <c r="C77" s="32" t="s">
        <v>886</v>
      </c>
      <c r="D77" s="336"/>
      <c r="E77" s="336"/>
      <c r="F77" s="336"/>
      <c r="G77" s="336"/>
      <c r="H77" s="336"/>
      <c r="I77" s="32"/>
      <c r="J77" s="60"/>
      <c r="K77" s="49"/>
      <c r="L77" s="32"/>
      <c r="M77" s="373"/>
      <c r="N77" s="373"/>
      <c r="O77" s="373"/>
      <c r="P77" s="373"/>
      <c r="Q77" s="373"/>
      <c r="R77" s="373"/>
    </row>
    <row r="78" spans="1:18">
      <c r="A78" s="306">
        <v>72</v>
      </c>
      <c r="B78" s="315"/>
      <c r="C78" s="32" t="s">
        <v>179</v>
      </c>
      <c r="D78" s="336"/>
      <c r="E78" s="336"/>
      <c r="F78" s="336"/>
      <c r="G78" s="336"/>
      <c r="H78" s="336"/>
      <c r="I78" s="32"/>
      <c r="J78" s="60"/>
      <c r="K78" s="49"/>
      <c r="L78" s="32"/>
      <c r="M78" s="373"/>
      <c r="N78" s="373"/>
      <c r="O78" s="373"/>
      <c r="P78" s="373"/>
      <c r="Q78" s="373"/>
      <c r="R78" s="373"/>
    </row>
    <row r="79" spans="1:18">
      <c r="A79" s="306">
        <v>73</v>
      </c>
      <c r="B79" s="315"/>
      <c r="C79" s="316" t="s">
        <v>1072</v>
      </c>
      <c r="D79" s="336"/>
      <c r="E79" s="336"/>
      <c r="F79" s="336"/>
      <c r="G79" s="336"/>
      <c r="H79" s="336"/>
      <c r="I79" s="316" t="s">
        <v>1072</v>
      </c>
      <c r="J79" s="348" t="s">
        <v>91</v>
      </c>
      <c r="K79" s="349">
        <v>2</v>
      </c>
      <c r="L79" s="316"/>
      <c r="M79" s="373"/>
      <c r="N79" s="373"/>
      <c r="O79" s="373"/>
      <c r="P79" s="373"/>
      <c r="Q79" s="373"/>
      <c r="R79" s="373"/>
    </row>
    <row r="80" spans="1:18">
      <c r="A80" s="306">
        <v>74</v>
      </c>
      <c r="B80" s="315"/>
      <c r="C80" s="308" t="s">
        <v>1073</v>
      </c>
      <c r="D80" s="336"/>
      <c r="E80" s="336"/>
      <c r="F80" s="336"/>
      <c r="G80" s="336"/>
      <c r="H80" s="336"/>
      <c r="I80" s="339"/>
      <c r="J80" s="340"/>
      <c r="K80" s="368"/>
      <c r="L80" s="339"/>
      <c r="M80" s="373"/>
      <c r="N80" s="373"/>
      <c r="O80" s="373"/>
      <c r="P80" s="373"/>
      <c r="Q80" s="373"/>
      <c r="R80" s="373"/>
    </row>
    <row r="81" spans="1:18">
      <c r="A81" s="306">
        <v>75</v>
      </c>
      <c r="B81" s="315"/>
      <c r="C81" s="337" t="s">
        <v>125</v>
      </c>
      <c r="D81" s="336"/>
      <c r="E81" s="336"/>
      <c r="F81" s="336"/>
      <c r="G81" s="336"/>
      <c r="H81" s="336"/>
      <c r="I81" s="364"/>
      <c r="J81" s="379"/>
      <c r="K81" s="364"/>
      <c r="L81" s="365"/>
      <c r="M81" s="373"/>
      <c r="N81" s="373"/>
      <c r="O81" s="373"/>
      <c r="P81" s="373"/>
      <c r="Q81" s="373"/>
      <c r="R81" s="373"/>
    </row>
    <row r="82" spans="1:18">
      <c r="A82" s="306">
        <v>76</v>
      </c>
      <c r="B82" s="315"/>
      <c r="C82" s="32" t="s">
        <v>1074</v>
      </c>
      <c r="D82" s="336"/>
      <c r="E82" s="336"/>
      <c r="F82" s="336"/>
      <c r="G82" s="336"/>
      <c r="H82" s="336"/>
      <c r="I82" s="32"/>
      <c r="J82" s="60"/>
      <c r="K82" s="49"/>
      <c r="L82" s="32"/>
      <c r="M82" s="373"/>
      <c r="N82" s="373"/>
      <c r="O82" s="373"/>
      <c r="P82" s="373"/>
      <c r="Q82" s="373"/>
      <c r="R82" s="373"/>
    </row>
    <row r="83" spans="1:18">
      <c r="A83" s="306">
        <v>77</v>
      </c>
      <c r="B83" s="315"/>
      <c r="C83" s="32" t="s">
        <v>1075</v>
      </c>
      <c r="D83" s="336"/>
      <c r="E83" s="336"/>
      <c r="F83" s="336"/>
      <c r="G83" s="336"/>
      <c r="H83" s="336"/>
      <c r="I83" s="32"/>
      <c r="J83" s="60"/>
      <c r="K83" s="49"/>
      <c r="L83" s="32"/>
      <c r="M83" s="373"/>
      <c r="N83" s="373"/>
      <c r="O83" s="373"/>
      <c r="P83" s="373"/>
      <c r="Q83" s="373"/>
      <c r="R83" s="373"/>
    </row>
    <row r="84" spans="1:18">
      <c r="A84" s="306">
        <v>78</v>
      </c>
      <c r="B84" s="315"/>
      <c r="C84" s="316" t="s">
        <v>976</v>
      </c>
      <c r="D84" s="336"/>
      <c r="E84" s="336"/>
      <c r="F84" s="336"/>
      <c r="G84" s="336"/>
      <c r="H84" s="336"/>
      <c r="I84" s="316"/>
      <c r="J84" s="348"/>
      <c r="K84" s="349"/>
      <c r="L84" s="316"/>
      <c r="M84" s="373"/>
      <c r="N84" s="373"/>
      <c r="O84" s="373"/>
      <c r="P84" s="373"/>
      <c r="Q84" s="373"/>
      <c r="R84" s="373"/>
    </row>
    <row r="85" spans="1:18">
      <c r="A85" s="306">
        <v>79</v>
      </c>
      <c r="B85" s="315"/>
      <c r="C85" s="32" t="s">
        <v>1076</v>
      </c>
      <c r="D85" s="336"/>
      <c r="E85" s="336"/>
      <c r="F85" s="336"/>
      <c r="G85" s="336"/>
      <c r="H85" s="336"/>
      <c r="I85" s="46"/>
      <c r="J85" s="380"/>
      <c r="K85" s="37"/>
      <c r="L85" s="46"/>
      <c r="M85" s="373"/>
      <c r="N85" s="373"/>
      <c r="O85" s="373"/>
      <c r="P85" s="373"/>
      <c r="Q85" s="373"/>
      <c r="R85" s="373"/>
    </row>
    <row r="86" spans="1:18">
      <c r="A86" s="306">
        <v>80</v>
      </c>
      <c r="B86" s="315"/>
      <c r="C86" s="318" t="s">
        <v>102</v>
      </c>
      <c r="D86" s="336"/>
      <c r="E86" s="336"/>
      <c r="F86" s="336"/>
      <c r="G86" s="336"/>
      <c r="H86" s="336"/>
      <c r="I86" s="381"/>
      <c r="J86" s="359"/>
      <c r="K86" s="352"/>
      <c r="L86" s="352"/>
      <c r="M86" s="373"/>
      <c r="N86" s="373"/>
      <c r="O86" s="373"/>
      <c r="P86" s="373"/>
      <c r="Q86" s="373"/>
      <c r="R86" s="373"/>
    </row>
    <row r="87" spans="1:18">
      <c r="A87" s="306">
        <v>81</v>
      </c>
      <c r="B87" s="315"/>
      <c r="C87" s="32" t="s">
        <v>926</v>
      </c>
      <c r="D87" s="336"/>
      <c r="E87" s="336"/>
      <c r="F87" s="336"/>
      <c r="G87" s="336"/>
      <c r="H87" s="336"/>
      <c r="I87" s="32"/>
      <c r="J87" s="60"/>
      <c r="K87" s="49"/>
      <c r="L87" s="32"/>
      <c r="M87" s="373"/>
      <c r="N87" s="373"/>
      <c r="O87" s="373"/>
      <c r="P87" s="373"/>
      <c r="Q87" s="373"/>
      <c r="R87" s="373"/>
    </row>
    <row r="88" spans="1:18">
      <c r="A88" s="306">
        <v>82</v>
      </c>
      <c r="B88" s="315"/>
      <c r="C88" s="32" t="s">
        <v>1077</v>
      </c>
      <c r="D88" s="336"/>
      <c r="E88" s="336"/>
      <c r="F88" s="336"/>
      <c r="G88" s="336"/>
      <c r="H88" s="336"/>
      <c r="I88" s="32"/>
      <c r="J88" s="382"/>
      <c r="K88" s="49"/>
      <c r="L88" s="32"/>
      <c r="M88" s="373"/>
      <c r="N88" s="373"/>
      <c r="O88" s="373"/>
      <c r="P88" s="373"/>
      <c r="Q88" s="373"/>
      <c r="R88" s="373"/>
    </row>
    <row r="89" spans="1:18">
      <c r="A89" s="306">
        <v>83</v>
      </c>
      <c r="B89" s="315"/>
      <c r="C89" s="322" t="s">
        <v>1078</v>
      </c>
      <c r="D89" s="336"/>
      <c r="E89" s="336"/>
      <c r="F89" s="336"/>
      <c r="G89" s="336"/>
      <c r="H89" s="336"/>
      <c r="I89" s="383"/>
      <c r="J89" s="384"/>
      <c r="K89" s="385"/>
      <c r="L89" s="386"/>
      <c r="M89" s="373"/>
      <c r="N89" s="373"/>
      <c r="O89" s="373"/>
      <c r="P89" s="373"/>
      <c r="Q89" s="373"/>
      <c r="R89" s="373"/>
    </row>
    <row r="90" spans="1:18">
      <c r="A90" s="306">
        <v>84</v>
      </c>
      <c r="B90" s="315"/>
      <c r="C90" s="316" t="s">
        <v>537</v>
      </c>
      <c r="D90" s="336"/>
      <c r="E90" s="336"/>
      <c r="F90" s="336"/>
      <c r="G90" s="336"/>
      <c r="H90" s="336"/>
      <c r="I90" s="361"/>
      <c r="J90" s="359"/>
      <c r="K90" s="360"/>
      <c r="L90" s="361"/>
      <c r="M90" s="373"/>
      <c r="N90" s="373"/>
      <c r="O90" s="373"/>
      <c r="P90" s="373"/>
      <c r="Q90" s="373"/>
      <c r="R90" s="373"/>
    </row>
    <row r="91" spans="1:18">
      <c r="A91" s="306">
        <v>85</v>
      </c>
      <c r="B91" s="315"/>
      <c r="C91" s="316" t="s">
        <v>1079</v>
      </c>
      <c r="D91" s="336"/>
      <c r="E91" s="336"/>
      <c r="F91" s="336"/>
      <c r="G91" s="336"/>
      <c r="H91" s="336"/>
      <c r="I91" s="316"/>
      <c r="J91" s="348"/>
      <c r="K91" s="349"/>
      <c r="L91" s="361"/>
      <c r="M91" s="373"/>
      <c r="N91" s="373"/>
      <c r="O91" s="373"/>
      <c r="P91" s="373"/>
      <c r="Q91" s="373"/>
      <c r="R91" s="373"/>
    </row>
    <row r="92" spans="1:18">
      <c r="A92" s="306">
        <v>86</v>
      </c>
      <c r="B92" s="315"/>
      <c r="C92" s="318" t="s">
        <v>934</v>
      </c>
      <c r="D92" s="336"/>
      <c r="E92" s="336"/>
      <c r="F92" s="336"/>
      <c r="G92" s="336"/>
      <c r="H92" s="336"/>
      <c r="I92" s="381"/>
      <c r="J92" s="359"/>
      <c r="K92" s="352"/>
      <c r="L92" s="352"/>
      <c r="M92" s="373"/>
      <c r="N92" s="373"/>
      <c r="O92" s="373"/>
      <c r="P92" s="373"/>
      <c r="Q92" s="373"/>
      <c r="R92" s="373"/>
    </row>
    <row r="93" spans="1:18">
      <c r="A93" s="306">
        <v>87</v>
      </c>
      <c r="B93" s="315"/>
      <c r="C93" s="333" t="s">
        <v>1080</v>
      </c>
      <c r="D93" s="336"/>
      <c r="E93" s="336"/>
      <c r="F93" s="336"/>
      <c r="G93" s="336"/>
      <c r="H93" s="336"/>
      <c r="I93" s="311"/>
      <c r="J93" s="341"/>
      <c r="K93" s="342"/>
      <c r="L93" s="387"/>
      <c r="M93" s="373"/>
      <c r="N93" s="373"/>
      <c r="O93" s="373"/>
      <c r="P93" s="373"/>
      <c r="Q93" s="373"/>
      <c r="R93" s="373"/>
    </row>
    <row r="94" spans="1:18">
      <c r="A94" s="306">
        <v>88</v>
      </c>
      <c r="B94" s="315"/>
      <c r="C94" s="318" t="s">
        <v>96</v>
      </c>
      <c r="D94" s="336"/>
      <c r="E94" s="336"/>
      <c r="F94" s="336"/>
      <c r="G94" s="336"/>
      <c r="H94" s="336"/>
      <c r="I94" s="385" t="s">
        <v>96</v>
      </c>
      <c r="J94" s="384" t="s">
        <v>621</v>
      </c>
      <c r="K94" s="385">
        <v>0.1832</v>
      </c>
      <c r="L94" s="385"/>
      <c r="M94" s="373"/>
      <c r="N94" s="373"/>
      <c r="O94" s="373"/>
      <c r="P94" s="373"/>
      <c r="Q94" s="373"/>
      <c r="R94" s="373"/>
    </row>
    <row r="95" spans="1:18">
      <c r="A95" s="306">
        <v>89</v>
      </c>
      <c r="B95" s="315"/>
      <c r="C95" s="32" t="s">
        <v>55</v>
      </c>
      <c r="D95" s="336"/>
      <c r="E95" s="336"/>
      <c r="F95" s="336"/>
      <c r="G95" s="336"/>
      <c r="H95" s="336"/>
      <c r="I95" s="32" t="s">
        <v>55</v>
      </c>
      <c r="J95" s="341" t="s">
        <v>376</v>
      </c>
      <c r="K95" s="49">
        <v>0.0542</v>
      </c>
      <c r="L95" s="32"/>
      <c r="M95" s="373"/>
      <c r="N95" s="373"/>
      <c r="O95" s="373"/>
      <c r="P95" s="373"/>
      <c r="Q95" s="373"/>
      <c r="R95" s="373"/>
    </row>
    <row r="96" spans="1:18">
      <c r="A96" s="306">
        <v>90</v>
      </c>
      <c r="B96" s="315"/>
      <c r="C96" s="322" t="s">
        <v>345</v>
      </c>
      <c r="D96" s="336"/>
      <c r="E96" s="336"/>
      <c r="F96" s="336"/>
      <c r="G96" s="336"/>
      <c r="H96" s="336"/>
      <c r="I96" s="322"/>
      <c r="J96" s="341"/>
      <c r="K96" s="356"/>
      <c r="L96" s="357"/>
      <c r="M96" s="373"/>
      <c r="N96" s="373"/>
      <c r="O96" s="373"/>
      <c r="P96" s="373"/>
      <c r="Q96" s="373"/>
      <c r="R96" s="373"/>
    </row>
    <row r="97" spans="1:18">
      <c r="A97" s="306">
        <v>91</v>
      </c>
      <c r="B97" s="315"/>
      <c r="C97" s="322" t="s">
        <v>882</v>
      </c>
      <c r="D97" s="336"/>
      <c r="E97" s="336"/>
      <c r="F97" s="336"/>
      <c r="G97" s="336"/>
      <c r="H97" s="336"/>
      <c r="I97" s="322"/>
      <c r="J97" s="341"/>
      <c r="K97" s="356"/>
      <c r="L97" s="357"/>
      <c r="M97" s="373"/>
      <c r="N97" s="373"/>
      <c r="O97" s="373"/>
      <c r="P97" s="373"/>
      <c r="Q97" s="373"/>
      <c r="R97" s="373"/>
    </row>
    <row r="98" spans="1:18">
      <c r="A98" s="306">
        <v>92</v>
      </c>
      <c r="B98" s="315"/>
      <c r="C98" s="316" t="s">
        <v>1081</v>
      </c>
      <c r="D98" s="336"/>
      <c r="E98" s="336"/>
      <c r="F98" s="336"/>
      <c r="G98" s="336"/>
      <c r="H98" s="336"/>
      <c r="I98" s="316" t="s">
        <v>1081</v>
      </c>
      <c r="J98" s="348" t="s">
        <v>360</v>
      </c>
      <c r="K98" s="349">
        <v>0.8</v>
      </c>
      <c r="L98" s="316"/>
      <c r="M98" s="373"/>
      <c r="N98" s="373"/>
      <c r="O98" s="373"/>
      <c r="P98" s="373"/>
      <c r="Q98" s="373"/>
      <c r="R98" s="373"/>
    </row>
    <row r="99" spans="1:18">
      <c r="A99" s="306">
        <v>93</v>
      </c>
      <c r="B99" s="315"/>
      <c r="C99" s="375" t="s">
        <v>884</v>
      </c>
      <c r="D99" s="336"/>
      <c r="E99" s="336"/>
      <c r="F99" s="336"/>
      <c r="G99" s="336"/>
      <c r="H99" s="336"/>
      <c r="I99" s="375" t="s">
        <v>884</v>
      </c>
      <c r="J99" s="355" t="s">
        <v>332</v>
      </c>
      <c r="K99" s="364">
        <v>0.8</v>
      </c>
      <c r="L99" s="365"/>
      <c r="M99" s="373"/>
      <c r="N99" s="373"/>
      <c r="O99" s="373"/>
      <c r="P99" s="373"/>
      <c r="Q99" s="373"/>
      <c r="R99" s="373"/>
    </row>
    <row r="100" spans="1:18">
      <c r="A100" s="306">
        <v>94</v>
      </c>
      <c r="B100" s="315"/>
      <c r="C100" s="313" t="s">
        <v>958</v>
      </c>
      <c r="D100" s="336"/>
      <c r="E100" s="336"/>
      <c r="F100" s="336"/>
      <c r="G100" s="336"/>
      <c r="H100" s="336"/>
      <c r="I100" s="345"/>
      <c r="J100" s="366"/>
      <c r="K100" s="345"/>
      <c r="L100" s="346"/>
      <c r="M100" s="373"/>
      <c r="N100" s="373"/>
      <c r="O100" s="373"/>
      <c r="P100" s="373"/>
      <c r="Q100" s="373"/>
      <c r="R100" s="373"/>
    </row>
    <row r="101" spans="1:18">
      <c r="A101" s="306">
        <v>95</v>
      </c>
      <c r="B101" s="315"/>
      <c r="C101" s="375" t="s">
        <v>240</v>
      </c>
      <c r="D101" s="336"/>
      <c r="E101" s="336"/>
      <c r="F101" s="336"/>
      <c r="G101" s="336"/>
      <c r="H101" s="336"/>
      <c r="I101" s="354"/>
      <c r="J101" s="355"/>
      <c r="K101" s="354"/>
      <c r="L101" s="354"/>
      <c r="M101" s="373"/>
      <c r="N101" s="373"/>
      <c r="O101" s="373"/>
      <c r="P101" s="373"/>
      <c r="Q101" s="373"/>
      <c r="R101" s="373"/>
    </row>
    <row r="102" spans="1:18">
      <c r="A102" s="306">
        <v>96</v>
      </c>
      <c r="B102" s="315"/>
      <c r="C102" s="322" t="s">
        <v>1082</v>
      </c>
      <c r="D102" s="336"/>
      <c r="E102" s="336"/>
      <c r="F102" s="336"/>
      <c r="G102" s="336"/>
      <c r="H102" s="336"/>
      <c r="I102" s="322"/>
      <c r="J102" s="341"/>
      <c r="K102" s="356"/>
      <c r="L102" s="357"/>
      <c r="M102" s="373"/>
      <c r="N102" s="373"/>
      <c r="O102" s="373"/>
      <c r="P102" s="373"/>
      <c r="Q102" s="373"/>
      <c r="R102" s="373"/>
    </row>
    <row r="103" spans="1:18">
      <c r="A103" s="306">
        <v>97</v>
      </c>
      <c r="B103" s="315"/>
      <c r="C103" s="376" t="s">
        <v>198</v>
      </c>
      <c r="D103" s="336"/>
      <c r="E103" s="336"/>
      <c r="F103" s="336"/>
      <c r="G103" s="336"/>
      <c r="H103" s="336"/>
      <c r="I103" s="343" t="s">
        <v>198</v>
      </c>
      <c r="J103" s="388" t="s">
        <v>335</v>
      </c>
      <c r="K103" s="389">
        <v>0.5</v>
      </c>
      <c r="L103" s="390"/>
      <c r="M103" s="373"/>
      <c r="N103" s="373"/>
      <c r="O103" s="373"/>
      <c r="P103" s="373"/>
      <c r="Q103" s="373"/>
      <c r="R103" s="373"/>
    </row>
    <row r="104" spans="1:18">
      <c r="A104" s="306">
        <v>98</v>
      </c>
      <c r="B104" s="315"/>
      <c r="C104" s="32" t="s">
        <v>930</v>
      </c>
      <c r="D104" s="336"/>
      <c r="E104" s="336"/>
      <c r="F104" s="336"/>
      <c r="G104" s="336"/>
      <c r="H104" s="336"/>
      <c r="I104" s="32"/>
      <c r="J104" s="60"/>
      <c r="K104" s="49"/>
      <c r="L104" s="32"/>
      <c r="M104" s="373"/>
      <c r="N104" s="373"/>
      <c r="O104" s="373"/>
      <c r="P104" s="373"/>
      <c r="Q104" s="373"/>
      <c r="R104" s="373"/>
    </row>
    <row r="105" spans="1:18">
      <c r="A105" s="306">
        <v>99</v>
      </c>
      <c r="B105" s="315"/>
      <c r="C105" s="313" t="s">
        <v>860</v>
      </c>
      <c r="D105" s="336"/>
      <c r="E105" s="336"/>
      <c r="F105" s="336"/>
      <c r="G105" s="336"/>
      <c r="H105" s="336"/>
      <c r="I105" s="345"/>
      <c r="J105" s="344"/>
      <c r="K105" s="345"/>
      <c r="L105" s="346"/>
      <c r="M105" s="373"/>
      <c r="N105" s="373"/>
      <c r="O105" s="373"/>
      <c r="P105" s="373"/>
      <c r="Q105" s="373"/>
      <c r="R105" s="373"/>
    </row>
    <row r="106" spans="1:18">
      <c r="A106" s="306">
        <v>100</v>
      </c>
      <c r="B106" s="315"/>
      <c r="C106" s="318" t="s">
        <v>50</v>
      </c>
      <c r="D106" s="336"/>
      <c r="E106" s="336"/>
      <c r="F106" s="336"/>
      <c r="G106" s="336"/>
      <c r="H106" s="336"/>
      <c r="I106" s="318" t="s">
        <v>50</v>
      </c>
      <c r="J106" s="348" t="s">
        <v>95</v>
      </c>
      <c r="K106" s="351">
        <v>0.09</v>
      </c>
      <c r="L106" s="351"/>
      <c r="M106" s="373"/>
      <c r="N106" s="373"/>
      <c r="O106" s="373"/>
      <c r="P106" s="373"/>
      <c r="Q106" s="373"/>
      <c r="R106" s="373"/>
    </row>
    <row r="107" spans="1:18">
      <c r="A107" s="306">
        <v>101</v>
      </c>
      <c r="B107" s="315"/>
      <c r="C107" s="333" t="s">
        <v>500</v>
      </c>
      <c r="D107" s="336"/>
      <c r="E107" s="336"/>
      <c r="F107" s="336"/>
      <c r="G107" s="336"/>
      <c r="H107" s="336"/>
      <c r="I107" s="333" t="s">
        <v>500</v>
      </c>
      <c r="J107" s="341" t="s">
        <v>358</v>
      </c>
      <c r="K107" s="342">
        <v>0.4</v>
      </c>
      <c r="L107" s="387"/>
      <c r="M107" s="373"/>
      <c r="N107" s="373"/>
      <c r="O107" s="373"/>
      <c r="P107" s="373"/>
      <c r="Q107" s="373"/>
      <c r="R107" s="373"/>
    </row>
    <row r="108" spans="1:18">
      <c r="A108" s="306">
        <v>102</v>
      </c>
      <c r="B108" s="315"/>
      <c r="C108" s="333" t="s">
        <v>209</v>
      </c>
      <c r="D108" s="336"/>
      <c r="E108" s="336"/>
      <c r="F108" s="336"/>
      <c r="G108" s="336"/>
      <c r="H108" s="336"/>
      <c r="I108" s="333" t="s">
        <v>209</v>
      </c>
      <c r="J108" s="341" t="s">
        <v>95</v>
      </c>
      <c r="K108" s="342">
        <v>0.38</v>
      </c>
      <c r="L108" s="387">
        <v>0.013</v>
      </c>
      <c r="M108" s="373"/>
      <c r="N108" s="373"/>
      <c r="O108" s="373"/>
      <c r="P108" s="373"/>
      <c r="Q108" s="373"/>
      <c r="R108" s="373"/>
    </row>
    <row r="109" spans="1:18">
      <c r="A109" s="306">
        <v>103</v>
      </c>
      <c r="B109" s="315"/>
      <c r="C109" s="318" t="s">
        <v>737</v>
      </c>
      <c r="D109" s="336"/>
      <c r="E109" s="336"/>
      <c r="F109" s="336"/>
      <c r="G109" s="336"/>
      <c r="H109" s="336"/>
      <c r="I109" s="318" t="s">
        <v>737</v>
      </c>
      <c r="J109" s="348" t="s">
        <v>357</v>
      </c>
      <c r="K109" s="351">
        <v>0.12</v>
      </c>
      <c r="L109" s="351"/>
      <c r="M109" s="373"/>
      <c r="N109" s="373"/>
      <c r="O109" s="373"/>
      <c r="P109" s="373"/>
      <c r="Q109" s="373"/>
      <c r="R109" s="373"/>
    </row>
    <row r="110" spans="1:18">
      <c r="A110" s="306">
        <v>104</v>
      </c>
      <c r="B110" s="315"/>
      <c r="C110" s="32" t="s">
        <v>1083</v>
      </c>
      <c r="D110" s="336"/>
      <c r="E110" s="336"/>
      <c r="F110" s="336"/>
      <c r="G110" s="336"/>
      <c r="H110" s="336"/>
      <c r="I110" s="32"/>
      <c r="J110" s="60"/>
      <c r="K110" s="49"/>
      <c r="L110" s="32"/>
      <c r="M110" s="373"/>
      <c r="N110" s="373"/>
      <c r="O110" s="373"/>
      <c r="P110" s="373"/>
      <c r="Q110" s="373"/>
      <c r="R110" s="373"/>
    </row>
    <row r="111" spans="1:18">
      <c r="A111" s="306">
        <v>105</v>
      </c>
      <c r="B111" s="315"/>
      <c r="C111" s="318" t="s">
        <v>985</v>
      </c>
      <c r="D111" s="336"/>
      <c r="E111" s="336"/>
      <c r="F111" s="336"/>
      <c r="G111" s="336"/>
      <c r="H111" s="336"/>
      <c r="I111" s="364"/>
      <c r="J111" s="379"/>
      <c r="K111" s="364"/>
      <c r="L111" s="365"/>
      <c r="M111" s="373"/>
      <c r="N111" s="373"/>
      <c r="O111" s="373"/>
      <c r="P111" s="373"/>
      <c r="Q111" s="373"/>
      <c r="R111" s="373"/>
    </row>
    <row r="112" spans="1:18">
      <c r="A112" s="306">
        <v>106</v>
      </c>
      <c r="B112" s="315"/>
      <c r="C112" s="308" t="s">
        <v>915</v>
      </c>
      <c r="D112" s="336"/>
      <c r="E112" s="336"/>
      <c r="F112" s="336"/>
      <c r="G112" s="336"/>
      <c r="H112" s="336"/>
      <c r="I112" s="339"/>
      <c r="J112" s="340"/>
      <c r="K112" s="339"/>
      <c r="L112" s="339"/>
      <c r="M112" s="373"/>
      <c r="N112" s="373"/>
      <c r="O112" s="373"/>
      <c r="P112" s="373"/>
      <c r="Q112" s="373"/>
      <c r="R112" s="373"/>
    </row>
    <row r="113" spans="1:18">
      <c r="A113" s="306">
        <v>107</v>
      </c>
      <c r="B113" s="315"/>
      <c r="C113" s="377" t="s">
        <v>1084</v>
      </c>
      <c r="D113" s="336"/>
      <c r="E113" s="336"/>
      <c r="F113" s="336"/>
      <c r="G113" s="336"/>
      <c r="H113" s="336"/>
      <c r="I113" s="371" t="s">
        <v>1084</v>
      </c>
      <c r="J113" s="370" t="s">
        <v>335</v>
      </c>
      <c r="K113" s="371">
        <v>0.13</v>
      </c>
      <c r="L113" s="371"/>
      <c r="M113" s="373"/>
      <c r="N113" s="373"/>
      <c r="O113" s="373"/>
      <c r="P113" s="373"/>
      <c r="Q113" s="373"/>
      <c r="R113" s="373"/>
    </row>
    <row r="114" spans="1:18">
      <c r="A114" s="306">
        <v>108</v>
      </c>
      <c r="B114" s="315"/>
      <c r="C114" s="378" t="s">
        <v>1085</v>
      </c>
      <c r="D114" s="336"/>
      <c r="E114" s="336"/>
      <c r="F114" s="336"/>
      <c r="G114" s="336"/>
      <c r="H114" s="336"/>
      <c r="I114" s="378"/>
      <c r="J114" s="391"/>
      <c r="K114" s="335"/>
      <c r="L114" s="392"/>
      <c r="M114" s="373"/>
      <c r="N114" s="373"/>
      <c r="O114" s="373"/>
      <c r="P114" s="373"/>
      <c r="Q114" s="373"/>
      <c r="R114" s="373"/>
    </row>
    <row r="115" spans="1:18">
      <c r="A115" s="306">
        <v>109</v>
      </c>
      <c r="B115" s="315"/>
      <c r="C115" s="322" t="s">
        <v>1086</v>
      </c>
      <c r="D115" s="336"/>
      <c r="E115" s="336"/>
      <c r="F115" s="336"/>
      <c r="G115" s="336"/>
      <c r="H115" s="336"/>
      <c r="I115" s="322"/>
      <c r="J115" s="341"/>
      <c r="K115" s="356"/>
      <c r="L115" s="357"/>
      <c r="M115" s="373"/>
      <c r="N115" s="373"/>
      <c r="O115" s="373"/>
      <c r="P115" s="373"/>
      <c r="Q115" s="373"/>
      <c r="R115" s="373"/>
    </row>
    <row r="116" spans="1:18">
      <c r="A116" s="306">
        <v>110</v>
      </c>
      <c r="B116" s="315"/>
      <c r="C116" s="377" t="s">
        <v>197</v>
      </c>
      <c r="D116" s="336"/>
      <c r="E116" s="336"/>
      <c r="F116" s="336"/>
      <c r="G116" s="336"/>
      <c r="H116" s="336"/>
      <c r="I116" s="371" t="s">
        <v>197</v>
      </c>
      <c r="J116" s="370" t="s">
        <v>85</v>
      </c>
      <c r="K116" s="371">
        <v>0.15</v>
      </c>
      <c r="L116" s="371"/>
      <c r="M116" s="373"/>
      <c r="N116" s="373"/>
      <c r="O116" s="373"/>
      <c r="P116" s="373"/>
      <c r="Q116" s="373"/>
      <c r="R116" s="373"/>
    </row>
    <row r="117" spans="1:18">
      <c r="A117" s="306">
        <v>111</v>
      </c>
      <c r="B117" s="315"/>
      <c r="C117" s="322" t="s">
        <v>637</v>
      </c>
      <c r="D117" s="336"/>
      <c r="E117" s="336"/>
      <c r="F117" s="336"/>
      <c r="G117" s="336"/>
      <c r="H117" s="336"/>
      <c r="I117" s="322"/>
      <c r="J117" s="341"/>
      <c r="K117" s="356"/>
      <c r="L117" s="357"/>
      <c r="M117" s="373"/>
      <c r="N117" s="373"/>
      <c r="O117" s="373"/>
      <c r="P117" s="373"/>
      <c r="Q117" s="373"/>
      <c r="R117" s="373"/>
    </row>
    <row r="118" spans="1:18">
      <c r="A118" s="306">
        <v>112</v>
      </c>
      <c r="B118" s="315"/>
      <c r="C118" s="313" t="s">
        <v>187</v>
      </c>
      <c r="D118" s="336"/>
      <c r="E118" s="336"/>
      <c r="F118" s="336"/>
      <c r="G118" s="336"/>
      <c r="H118" s="336"/>
      <c r="I118" s="351" t="s">
        <v>187</v>
      </c>
      <c r="J118" s="348" t="s">
        <v>332</v>
      </c>
      <c r="K118" s="351">
        <v>0.02</v>
      </c>
      <c r="L118" s="351"/>
      <c r="M118" s="373"/>
      <c r="N118" s="373"/>
      <c r="O118" s="373"/>
      <c r="P118" s="373"/>
      <c r="Q118" s="373"/>
      <c r="R118" s="373"/>
    </row>
    <row r="119" spans="1:18">
      <c r="A119" s="306">
        <v>113</v>
      </c>
      <c r="B119" s="315"/>
      <c r="C119" s="322" t="s">
        <v>1087</v>
      </c>
      <c r="D119" s="336"/>
      <c r="E119" s="336"/>
      <c r="F119" s="336"/>
      <c r="G119" s="336"/>
      <c r="H119" s="336"/>
      <c r="I119" s="322"/>
      <c r="J119" s="341"/>
      <c r="K119" s="356"/>
      <c r="L119" s="357"/>
      <c r="M119" s="373"/>
      <c r="N119" s="373"/>
      <c r="O119" s="373"/>
      <c r="P119" s="373"/>
      <c r="Q119" s="373"/>
      <c r="R119" s="373"/>
    </row>
    <row r="120" spans="1:18">
      <c r="A120" s="306">
        <v>114</v>
      </c>
      <c r="B120" s="315"/>
      <c r="C120" s="313" t="s">
        <v>51</v>
      </c>
      <c r="D120" s="336"/>
      <c r="E120" s="336"/>
      <c r="F120" s="336"/>
      <c r="G120" s="336"/>
      <c r="H120" s="336"/>
      <c r="I120" s="313" t="s">
        <v>51</v>
      </c>
      <c r="J120" s="363" t="s">
        <v>70</v>
      </c>
      <c r="K120" s="345">
        <v>0.044</v>
      </c>
      <c r="L120" s="346"/>
      <c r="M120" s="373"/>
      <c r="N120" s="373"/>
      <c r="O120" s="373"/>
      <c r="P120" s="373"/>
      <c r="Q120" s="373"/>
      <c r="R120" s="373"/>
    </row>
    <row r="121" spans="1:18">
      <c r="A121" s="306">
        <v>115</v>
      </c>
      <c r="B121" s="315"/>
      <c r="C121" s="318" t="s">
        <v>477</v>
      </c>
      <c r="D121" s="336"/>
      <c r="E121" s="336"/>
      <c r="F121" s="336"/>
      <c r="G121" s="336"/>
      <c r="H121" s="336"/>
      <c r="I121" s="318" t="s">
        <v>477</v>
      </c>
      <c r="J121" s="348" t="s">
        <v>353</v>
      </c>
      <c r="K121" s="351">
        <v>0.06</v>
      </c>
      <c r="L121" s="351"/>
      <c r="M121" s="373"/>
      <c r="N121" s="373"/>
      <c r="O121" s="373"/>
      <c r="P121" s="373"/>
      <c r="Q121" s="373"/>
      <c r="R121" s="373"/>
    </row>
    <row r="122" spans="1:18">
      <c r="A122" s="306">
        <v>116</v>
      </c>
      <c r="B122" s="315"/>
      <c r="C122" s="322" t="s">
        <v>63</v>
      </c>
      <c r="D122" s="336"/>
      <c r="E122" s="336"/>
      <c r="F122" s="336"/>
      <c r="G122" s="336"/>
      <c r="H122" s="336"/>
      <c r="I122" s="322"/>
      <c r="J122" s="341"/>
      <c r="K122" s="356"/>
      <c r="L122" s="357"/>
      <c r="M122" s="373"/>
      <c r="N122" s="373"/>
      <c r="O122" s="373"/>
      <c r="P122" s="373"/>
      <c r="Q122" s="373"/>
      <c r="R122" s="373"/>
    </row>
    <row r="123" spans="1:18">
      <c r="A123" s="306">
        <v>117</v>
      </c>
      <c r="B123" s="315"/>
      <c r="C123" s="311" t="s">
        <v>422</v>
      </c>
      <c r="D123" s="336"/>
      <c r="E123" s="336"/>
      <c r="F123" s="336"/>
      <c r="G123" s="336"/>
      <c r="H123" s="336"/>
      <c r="I123" s="311" t="s">
        <v>422</v>
      </c>
      <c r="J123" s="341" t="s">
        <v>203</v>
      </c>
      <c r="K123" s="356">
        <v>0.006</v>
      </c>
      <c r="L123" s="357"/>
      <c r="M123" s="373"/>
      <c r="N123" s="373"/>
      <c r="O123" s="373"/>
      <c r="P123" s="373"/>
      <c r="Q123" s="373"/>
      <c r="R123" s="373"/>
    </row>
    <row r="124" spans="1:18">
      <c r="A124" s="306">
        <v>118</v>
      </c>
      <c r="B124" s="315"/>
      <c r="C124" s="313" t="s">
        <v>313</v>
      </c>
      <c r="D124" s="336"/>
      <c r="E124" s="336"/>
      <c r="F124" s="336"/>
      <c r="G124" s="336"/>
      <c r="H124" s="336"/>
      <c r="I124" s="313" t="s">
        <v>313</v>
      </c>
      <c r="J124" s="363" t="s">
        <v>365</v>
      </c>
      <c r="K124" s="345">
        <v>0.07</v>
      </c>
      <c r="L124" s="346"/>
      <c r="M124" s="373"/>
      <c r="N124" s="373"/>
      <c r="O124" s="373"/>
      <c r="P124" s="373"/>
      <c r="Q124" s="373"/>
      <c r="R124" s="373"/>
    </row>
    <row r="125" spans="1:18">
      <c r="A125" s="306">
        <v>119</v>
      </c>
      <c r="B125" s="315"/>
      <c r="C125" s="32" t="s">
        <v>1088</v>
      </c>
      <c r="D125" s="336"/>
      <c r="E125" s="336"/>
      <c r="F125" s="336"/>
      <c r="G125" s="336"/>
      <c r="H125" s="336"/>
      <c r="I125" s="32"/>
      <c r="J125" s="60"/>
      <c r="K125" s="49"/>
      <c r="L125" s="32"/>
      <c r="M125" s="373"/>
      <c r="N125" s="373"/>
      <c r="O125" s="373"/>
      <c r="P125" s="373"/>
      <c r="Q125" s="373"/>
      <c r="R125" s="373"/>
    </row>
    <row r="126" spans="1:18">
      <c r="A126" s="306">
        <v>120</v>
      </c>
      <c r="B126" s="315"/>
      <c r="C126" s="322" t="s">
        <v>979</v>
      </c>
      <c r="D126" s="336"/>
      <c r="E126" s="336"/>
      <c r="F126" s="336"/>
      <c r="G126" s="336"/>
      <c r="H126" s="336"/>
      <c r="I126" s="322" t="s">
        <v>979</v>
      </c>
      <c r="J126" s="341" t="s">
        <v>360</v>
      </c>
      <c r="K126" s="356">
        <v>0.05</v>
      </c>
      <c r="L126" s="357"/>
      <c r="M126" s="373"/>
      <c r="N126" s="373"/>
      <c r="O126" s="373"/>
      <c r="P126" s="373"/>
      <c r="Q126" s="373"/>
      <c r="R126" s="373"/>
    </row>
    <row r="127" spans="1:18">
      <c r="A127" s="306">
        <v>121</v>
      </c>
      <c r="B127" s="315"/>
      <c r="C127" s="32" t="s">
        <v>364</v>
      </c>
      <c r="D127" s="336"/>
      <c r="E127" s="336"/>
      <c r="F127" s="336"/>
      <c r="G127" s="336"/>
      <c r="H127" s="336"/>
      <c r="I127" s="32"/>
      <c r="J127" s="60"/>
      <c r="K127" s="49"/>
      <c r="L127" s="32"/>
      <c r="M127" s="373"/>
      <c r="N127" s="373"/>
      <c r="O127" s="373"/>
      <c r="P127" s="373"/>
      <c r="Q127" s="373"/>
      <c r="R127" s="373"/>
    </row>
    <row r="128" spans="1:18">
      <c r="A128" s="306">
        <v>122</v>
      </c>
      <c r="B128" s="315"/>
      <c r="C128" s="322" t="s">
        <v>1089</v>
      </c>
      <c r="D128" s="336"/>
      <c r="E128" s="336"/>
      <c r="F128" s="336"/>
      <c r="G128" s="336"/>
      <c r="H128" s="336"/>
      <c r="I128" s="322" t="s">
        <v>1089</v>
      </c>
      <c r="J128" s="341" t="s">
        <v>336</v>
      </c>
      <c r="K128" s="356">
        <v>0.04</v>
      </c>
      <c r="L128" s="357"/>
      <c r="M128" s="373"/>
      <c r="N128" s="373"/>
      <c r="O128" s="373"/>
      <c r="P128" s="373"/>
      <c r="Q128" s="373"/>
      <c r="R128" s="373"/>
    </row>
    <row r="129" spans="1:18">
      <c r="A129" s="306">
        <v>123</v>
      </c>
      <c r="B129" s="315"/>
      <c r="C129" s="322" t="s">
        <v>1090</v>
      </c>
      <c r="D129" s="336"/>
      <c r="E129" s="336"/>
      <c r="F129" s="336"/>
      <c r="G129" s="336"/>
      <c r="H129" s="336"/>
      <c r="I129" s="322"/>
      <c r="J129" s="341"/>
      <c r="K129" s="356"/>
      <c r="L129" s="357"/>
      <c r="M129" s="373"/>
      <c r="N129" s="373"/>
      <c r="O129" s="373"/>
      <c r="P129" s="373"/>
      <c r="Q129" s="373"/>
      <c r="R129" s="373"/>
    </row>
    <row r="130" spans="1:18">
      <c r="A130" s="306">
        <v>124</v>
      </c>
      <c r="B130" s="315"/>
      <c r="C130" s="316" t="s">
        <v>143</v>
      </c>
      <c r="D130" s="336"/>
      <c r="E130" s="336"/>
      <c r="F130" s="336"/>
      <c r="G130" s="336"/>
      <c r="H130" s="336"/>
      <c r="I130" s="316"/>
      <c r="J130" s="348"/>
      <c r="K130" s="349"/>
      <c r="L130" s="316"/>
      <c r="M130" s="373"/>
      <c r="N130" s="373"/>
      <c r="O130" s="373"/>
      <c r="P130" s="373"/>
      <c r="Q130" s="373"/>
      <c r="R130" s="373"/>
    </row>
    <row r="131" spans="1:18">
      <c r="A131" s="306">
        <v>125</v>
      </c>
      <c r="B131" s="310"/>
      <c r="C131" s="322" t="s">
        <v>1091</v>
      </c>
      <c r="D131" s="385"/>
      <c r="E131" s="385"/>
      <c r="F131" s="385"/>
      <c r="G131" s="385"/>
      <c r="H131" s="385"/>
      <c r="I131" s="322" t="s">
        <v>1091</v>
      </c>
      <c r="J131" s="341" t="s">
        <v>223</v>
      </c>
      <c r="K131" s="356">
        <v>0.02</v>
      </c>
      <c r="L131" s="357"/>
      <c r="M131" s="360"/>
      <c r="N131" s="360"/>
      <c r="O131" s="360"/>
      <c r="P131" s="360"/>
      <c r="Q131" s="360"/>
      <c r="R131" s="360"/>
    </row>
  </sheetData>
  <mergeCells count="73">
    <mergeCell ref="A1:R1"/>
    <mergeCell ref="A2:C2"/>
    <mergeCell ref="D2:E2"/>
    <mergeCell ref="F2:I2"/>
    <mergeCell ref="J2:L2"/>
    <mergeCell ref="M2:O2"/>
    <mergeCell ref="P2:Q2"/>
    <mergeCell ref="E3:R3"/>
    <mergeCell ref="G4:L4"/>
    <mergeCell ref="M4:N4"/>
    <mergeCell ref="O4:P4"/>
    <mergeCell ref="Q4:R4"/>
    <mergeCell ref="A6:C6"/>
    <mergeCell ref="A3:A5"/>
    <mergeCell ref="B3:B5"/>
    <mergeCell ref="B7:B8"/>
    <mergeCell ref="B9:B14"/>
    <mergeCell ref="B15:B39"/>
    <mergeCell ref="B40:B55"/>
    <mergeCell ref="B56:B131"/>
    <mergeCell ref="C3:C5"/>
    <mergeCell ref="D3:D5"/>
    <mergeCell ref="D7:D8"/>
    <mergeCell ref="D9:D14"/>
    <mergeCell ref="D15:D39"/>
    <mergeCell ref="D40:D55"/>
    <mergeCell ref="D56:D131"/>
    <mergeCell ref="E4:E5"/>
    <mergeCell ref="E7:E8"/>
    <mergeCell ref="E9:E14"/>
    <mergeCell ref="E15:E39"/>
    <mergeCell ref="E40:E55"/>
    <mergeCell ref="E56:E131"/>
    <mergeCell ref="F4:F5"/>
    <mergeCell ref="F7:F8"/>
    <mergeCell ref="F9:F14"/>
    <mergeCell ref="F15:F39"/>
    <mergeCell ref="F40:F55"/>
    <mergeCell ref="F56:F131"/>
    <mergeCell ref="G7:G8"/>
    <mergeCell ref="G9:G14"/>
    <mergeCell ref="G15:G39"/>
    <mergeCell ref="G40:G55"/>
    <mergeCell ref="G56:G131"/>
    <mergeCell ref="H7:H8"/>
    <mergeCell ref="H9:H14"/>
    <mergeCell ref="H15:H39"/>
    <mergeCell ref="H40:H55"/>
    <mergeCell ref="H56:H131"/>
    <mergeCell ref="M9:M14"/>
    <mergeCell ref="M15:M39"/>
    <mergeCell ref="M40:M55"/>
    <mergeCell ref="M56:M131"/>
    <mergeCell ref="N9:N14"/>
    <mergeCell ref="N15:N39"/>
    <mergeCell ref="N40:N55"/>
    <mergeCell ref="N56:N131"/>
    <mergeCell ref="O9:O14"/>
    <mergeCell ref="O15:O39"/>
    <mergeCell ref="O40:O55"/>
    <mergeCell ref="O56:O131"/>
    <mergeCell ref="P9:P14"/>
    <mergeCell ref="P15:P39"/>
    <mergeCell ref="P40:P55"/>
    <mergeCell ref="P56:P131"/>
    <mergeCell ref="Q9:Q14"/>
    <mergeCell ref="Q15:Q39"/>
    <mergeCell ref="Q40:Q55"/>
    <mergeCell ref="Q56:Q131"/>
    <mergeCell ref="R9:R14"/>
    <mergeCell ref="R15:R39"/>
    <mergeCell ref="R40:R55"/>
    <mergeCell ref="R56:R13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2"/>
  <sheetViews>
    <sheetView workbookViewId="0">
      <selection activeCell="D6" sqref="D6"/>
    </sheetView>
  </sheetViews>
  <sheetFormatPr defaultColWidth="9" defaultRowHeight="14.25"/>
  <cols>
    <col min="1" max="1" width="13" customWidth="1"/>
    <col min="2" max="2" width="9.375"/>
    <col min="3" max="3" width="11.5" customWidth="1"/>
    <col min="4" max="4" width="11.125" style="3" customWidth="1"/>
    <col min="6" max="6" width="9" style="2"/>
    <col min="7" max="9" width="10.875" style="2" customWidth="1"/>
    <col min="10" max="10" width="11" customWidth="1"/>
    <col min="11" max="12" width="11.25" customWidth="1"/>
    <col min="13" max="13" width="10.75" customWidth="1"/>
    <col min="14" max="15" width="11" customWidth="1"/>
    <col min="16" max="17" width="11.5" customWidth="1"/>
  </cols>
  <sheetData>
    <row r="1" ht="18.75" spans="1:18">
      <c r="A1" s="89" t="s">
        <v>1092</v>
      </c>
      <c r="B1" s="89"/>
      <c r="C1" s="89"/>
      <c r="D1" s="89"/>
      <c r="E1" s="263"/>
      <c r="F1" s="263"/>
      <c r="G1" s="263"/>
      <c r="H1" s="89"/>
      <c r="I1" s="89"/>
      <c r="J1" s="89"/>
      <c r="K1" s="263"/>
      <c r="L1" s="89"/>
      <c r="M1" s="263"/>
      <c r="N1" s="89"/>
      <c r="O1" s="263"/>
      <c r="P1" s="89"/>
      <c r="Q1" s="263"/>
      <c r="R1" s="89"/>
    </row>
    <row r="2" ht="18.75" spans="1:18">
      <c r="A2" s="89"/>
      <c r="B2" s="89"/>
      <c r="C2" s="89"/>
      <c r="D2" s="110"/>
      <c r="E2" s="264"/>
      <c r="F2" s="264"/>
      <c r="G2" s="264"/>
      <c r="H2" s="110"/>
      <c r="I2" s="89"/>
      <c r="J2" s="89"/>
      <c r="K2" s="264"/>
      <c r="L2" s="110"/>
      <c r="M2" s="282"/>
      <c r="N2" s="118"/>
      <c r="O2" s="282" t="s">
        <v>31</v>
      </c>
      <c r="P2" s="118"/>
      <c r="Q2" s="282"/>
      <c r="R2" s="118"/>
    </row>
    <row r="3" spans="1:18">
      <c r="A3" s="265" t="s">
        <v>32</v>
      </c>
      <c r="B3" s="265" t="s">
        <v>33</v>
      </c>
      <c r="C3" s="266" t="s">
        <v>34</v>
      </c>
      <c r="D3" s="112" t="s">
        <v>3</v>
      </c>
      <c r="E3" s="267" t="s">
        <v>35</v>
      </c>
      <c r="F3" s="267"/>
      <c r="G3" s="267"/>
      <c r="H3" s="112"/>
      <c r="I3" s="112"/>
      <c r="J3" s="112"/>
      <c r="K3" s="267"/>
      <c r="L3" s="112"/>
      <c r="M3" s="267"/>
      <c r="N3" s="112"/>
      <c r="O3" s="267"/>
      <c r="P3" s="112"/>
      <c r="Q3" s="267"/>
      <c r="R3" s="112"/>
    </row>
    <row r="4" spans="1:18">
      <c r="A4" s="268"/>
      <c r="B4" s="268"/>
      <c r="C4" s="269"/>
      <c r="D4" s="112"/>
      <c r="E4" s="270" t="s">
        <v>36</v>
      </c>
      <c r="F4" s="270" t="s">
        <v>37</v>
      </c>
      <c r="G4" s="271" t="s">
        <v>8</v>
      </c>
      <c r="H4" s="272"/>
      <c r="I4" s="272"/>
      <c r="J4" s="272"/>
      <c r="K4" s="283"/>
      <c r="L4" s="284"/>
      <c r="M4" s="271" t="s">
        <v>9</v>
      </c>
      <c r="N4" s="284"/>
      <c r="O4" s="271" t="s">
        <v>10</v>
      </c>
      <c r="P4" s="284"/>
      <c r="Q4" s="267" t="s">
        <v>11</v>
      </c>
      <c r="R4" s="112"/>
    </row>
    <row r="5" spans="1:18">
      <c r="A5" s="273"/>
      <c r="B5" s="273"/>
      <c r="C5" s="274"/>
      <c r="D5" s="112"/>
      <c r="E5" s="275"/>
      <c r="F5" s="275"/>
      <c r="G5" s="267" t="s">
        <v>4</v>
      </c>
      <c r="H5" s="112" t="s">
        <v>5</v>
      </c>
      <c r="I5" s="94" t="s">
        <v>34</v>
      </c>
      <c r="J5" s="94" t="s">
        <v>38</v>
      </c>
      <c r="K5" s="267" t="s">
        <v>4</v>
      </c>
      <c r="L5" s="112" t="s">
        <v>5</v>
      </c>
      <c r="M5" s="267" t="s">
        <v>4</v>
      </c>
      <c r="N5" s="112" t="s">
        <v>5</v>
      </c>
      <c r="O5" s="267" t="s">
        <v>4</v>
      </c>
      <c r="P5" s="112" t="s">
        <v>5</v>
      </c>
      <c r="Q5" s="267" t="s">
        <v>4</v>
      </c>
      <c r="R5" s="112" t="s">
        <v>5</v>
      </c>
    </row>
    <row r="6" spans="1:18">
      <c r="A6" s="276" t="s">
        <v>3</v>
      </c>
      <c r="B6" s="277"/>
      <c r="C6" s="278"/>
      <c r="D6" s="115">
        <f t="shared" ref="D6:D69" si="0">SUM(E6:F6)</f>
        <v>5232.9</v>
      </c>
      <c r="E6" s="256">
        <f t="shared" ref="E6:H6" si="1">SUM(E7,E8:E192)</f>
        <v>4387.16</v>
      </c>
      <c r="F6" s="256">
        <f t="shared" si="1"/>
        <v>845.74</v>
      </c>
      <c r="G6" s="256">
        <f t="shared" si="1"/>
        <v>148</v>
      </c>
      <c r="H6" s="115">
        <f t="shared" si="1"/>
        <v>0.98</v>
      </c>
      <c r="I6" s="115"/>
      <c r="J6" s="285"/>
      <c r="K6" s="205">
        <f t="shared" ref="K6:R6" si="2">SUM(K7,K8:K192)</f>
        <v>148</v>
      </c>
      <c r="L6" s="286">
        <f t="shared" si="2"/>
        <v>0.98</v>
      </c>
      <c r="M6" s="256">
        <f t="shared" si="2"/>
        <v>344.16</v>
      </c>
      <c r="N6" s="115">
        <f t="shared" si="2"/>
        <v>23.28</v>
      </c>
      <c r="O6" s="256">
        <f t="shared" si="2"/>
        <v>3180.4</v>
      </c>
      <c r="P6" s="115">
        <f t="shared" si="2"/>
        <v>644.28</v>
      </c>
      <c r="Q6" s="256">
        <f t="shared" si="2"/>
        <v>714.6</v>
      </c>
      <c r="R6" s="49">
        <f t="shared" si="2"/>
        <v>177.2</v>
      </c>
    </row>
    <row r="7" spans="1:18">
      <c r="A7" s="40">
        <v>1</v>
      </c>
      <c r="B7" s="59" t="s">
        <v>39</v>
      </c>
      <c r="C7" s="279" t="s">
        <v>67</v>
      </c>
      <c r="D7" s="77">
        <f t="shared" si="0"/>
        <v>739.57</v>
      </c>
      <c r="E7" s="65">
        <f t="shared" ref="E7:E70" si="3">SUM(K7,M7,O7,Q7)</f>
        <v>682.1</v>
      </c>
      <c r="F7" s="256">
        <f t="shared" ref="F7:F70" si="4">SUM(L7,N7,P7,R7)</f>
        <v>57.47</v>
      </c>
      <c r="G7" s="65">
        <v>0.13</v>
      </c>
      <c r="H7" s="77">
        <v>0.17</v>
      </c>
      <c r="I7" s="279" t="s">
        <v>67</v>
      </c>
      <c r="J7" s="287" t="s">
        <v>1093</v>
      </c>
      <c r="K7" s="168">
        <v>0.13</v>
      </c>
      <c r="L7" s="48">
        <v>0.17</v>
      </c>
      <c r="M7" s="65">
        <v>6.15</v>
      </c>
      <c r="N7" s="115">
        <v>0.8</v>
      </c>
      <c r="O7" s="65">
        <v>471.82</v>
      </c>
      <c r="P7" s="77">
        <v>56.5</v>
      </c>
      <c r="Q7" s="65">
        <v>204</v>
      </c>
      <c r="R7" s="49"/>
    </row>
    <row r="8" spans="1:18">
      <c r="A8" s="40"/>
      <c r="B8" s="59"/>
      <c r="C8" s="203" t="s">
        <v>726</v>
      </c>
      <c r="D8" s="77">
        <f t="shared" si="0"/>
        <v>183.5</v>
      </c>
      <c r="E8" s="65">
        <f t="shared" si="3"/>
        <v>139.5</v>
      </c>
      <c r="F8" s="256">
        <f t="shared" si="4"/>
        <v>44</v>
      </c>
      <c r="G8" s="65"/>
      <c r="H8" s="77"/>
      <c r="I8" s="203"/>
      <c r="J8" s="287"/>
      <c r="K8" s="168"/>
      <c r="L8" s="48"/>
      <c r="M8" s="65"/>
      <c r="N8" s="115"/>
      <c r="O8" s="65">
        <v>85.5</v>
      </c>
      <c r="P8" s="77">
        <v>44</v>
      </c>
      <c r="Q8" s="65">
        <v>54</v>
      </c>
      <c r="R8" s="49"/>
    </row>
    <row r="9" spans="1:18">
      <c r="A9" s="40"/>
      <c r="B9" s="59"/>
      <c r="C9" s="279" t="s">
        <v>1094</v>
      </c>
      <c r="D9" s="77">
        <f t="shared" si="0"/>
        <v>143.7</v>
      </c>
      <c r="E9" s="65">
        <f t="shared" si="3"/>
        <v>143.7</v>
      </c>
      <c r="F9" s="256">
        <f t="shared" si="4"/>
        <v>0</v>
      </c>
      <c r="G9" s="65"/>
      <c r="H9" s="77"/>
      <c r="I9" s="279"/>
      <c r="J9" s="287"/>
      <c r="K9" s="168"/>
      <c r="L9" s="48"/>
      <c r="M9" s="65"/>
      <c r="N9" s="115"/>
      <c r="O9" s="65">
        <v>143.7</v>
      </c>
      <c r="P9" s="77"/>
      <c r="Q9" s="65"/>
      <c r="R9" s="49"/>
    </row>
    <row r="10" spans="1:18">
      <c r="A10" s="40"/>
      <c r="B10" s="59"/>
      <c r="C10" s="279" t="s">
        <v>144</v>
      </c>
      <c r="D10" s="77">
        <f t="shared" si="0"/>
        <v>548.8</v>
      </c>
      <c r="E10" s="65">
        <f t="shared" si="3"/>
        <v>490.8</v>
      </c>
      <c r="F10" s="256">
        <f t="shared" si="4"/>
        <v>58</v>
      </c>
      <c r="G10" s="65"/>
      <c r="H10" s="77"/>
      <c r="I10" s="279"/>
      <c r="J10" s="287"/>
      <c r="K10" s="168"/>
      <c r="L10" s="48"/>
      <c r="M10" s="65"/>
      <c r="N10" s="115"/>
      <c r="O10" s="65">
        <v>473.4</v>
      </c>
      <c r="P10" s="77">
        <v>51</v>
      </c>
      <c r="Q10" s="65">
        <v>17.4</v>
      </c>
      <c r="R10" s="49">
        <v>7</v>
      </c>
    </row>
    <row r="11" spans="1:18">
      <c r="A11" s="40"/>
      <c r="B11" s="59"/>
      <c r="C11" s="279" t="s">
        <v>78</v>
      </c>
      <c r="D11" s="77">
        <f t="shared" si="0"/>
        <v>102.83</v>
      </c>
      <c r="E11" s="65">
        <f t="shared" si="3"/>
        <v>92.3</v>
      </c>
      <c r="F11" s="256">
        <f t="shared" si="4"/>
        <v>10.53</v>
      </c>
      <c r="G11" s="65"/>
      <c r="H11" s="77"/>
      <c r="I11" s="279"/>
      <c r="J11" s="287"/>
      <c r="K11" s="168"/>
      <c r="L11" s="48"/>
      <c r="M11" s="65"/>
      <c r="N11" s="115"/>
      <c r="O11" s="65">
        <v>92.3</v>
      </c>
      <c r="P11" s="77">
        <v>10.53</v>
      </c>
      <c r="Q11" s="65"/>
      <c r="R11" s="49"/>
    </row>
    <row r="12" spans="1:18">
      <c r="A12" s="40"/>
      <c r="B12" s="59"/>
      <c r="C12" s="279" t="s">
        <v>49</v>
      </c>
      <c r="D12" s="77">
        <f t="shared" si="0"/>
        <v>538.64</v>
      </c>
      <c r="E12" s="65">
        <f t="shared" si="3"/>
        <v>399.65</v>
      </c>
      <c r="F12" s="256">
        <f t="shared" si="4"/>
        <v>138.99</v>
      </c>
      <c r="G12" s="65">
        <v>11.73</v>
      </c>
      <c r="H12" s="77"/>
      <c r="I12" s="279" t="s">
        <v>49</v>
      </c>
      <c r="J12" s="287" t="s">
        <v>1093</v>
      </c>
      <c r="K12" s="168">
        <v>11.73</v>
      </c>
      <c r="L12" s="48"/>
      <c r="M12" s="65">
        <v>27.06</v>
      </c>
      <c r="N12" s="115">
        <v>4.33</v>
      </c>
      <c r="O12" s="65">
        <v>354.86</v>
      </c>
      <c r="P12" s="77">
        <v>127.66</v>
      </c>
      <c r="Q12" s="65">
        <v>6</v>
      </c>
      <c r="R12" s="49">
        <v>7</v>
      </c>
    </row>
    <row r="13" spans="1:18">
      <c r="A13" s="40"/>
      <c r="B13" s="59"/>
      <c r="C13" s="279" t="s">
        <v>42</v>
      </c>
      <c r="D13" s="77">
        <f t="shared" si="0"/>
        <v>153</v>
      </c>
      <c r="E13" s="65">
        <f t="shared" si="3"/>
        <v>138.8</v>
      </c>
      <c r="F13" s="256">
        <f t="shared" si="4"/>
        <v>14.2</v>
      </c>
      <c r="G13" s="65"/>
      <c r="H13" s="77"/>
      <c r="I13" s="279"/>
      <c r="J13" s="287"/>
      <c r="K13" s="168"/>
      <c r="L13" s="48"/>
      <c r="M13" s="65"/>
      <c r="N13" s="115"/>
      <c r="O13" s="65">
        <v>36</v>
      </c>
      <c r="P13" s="77">
        <v>11</v>
      </c>
      <c r="Q13" s="65">
        <v>102.8</v>
      </c>
      <c r="R13" s="49">
        <v>3.2</v>
      </c>
    </row>
    <row r="14" spans="1:18">
      <c r="A14" s="40"/>
      <c r="B14" s="59"/>
      <c r="C14" s="203" t="s">
        <v>1095</v>
      </c>
      <c r="D14" s="77">
        <f t="shared" si="0"/>
        <v>110</v>
      </c>
      <c r="E14" s="65">
        <f t="shared" si="3"/>
        <v>30</v>
      </c>
      <c r="F14" s="256">
        <f t="shared" si="4"/>
        <v>80</v>
      </c>
      <c r="G14" s="65"/>
      <c r="H14" s="77"/>
      <c r="I14" s="203"/>
      <c r="J14" s="287"/>
      <c r="K14" s="168"/>
      <c r="L14" s="48"/>
      <c r="M14" s="65"/>
      <c r="N14" s="115"/>
      <c r="O14" s="65"/>
      <c r="P14" s="77"/>
      <c r="Q14" s="65">
        <v>30</v>
      </c>
      <c r="R14" s="49">
        <v>80</v>
      </c>
    </row>
    <row r="15" spans="1:18">
      <c r="A15" s="40"/>
      <c r="B15" s="59"/>
      <c r="C15" s="203" t="s">
        <v>249</v>
      </c>
      <c r="D15" s="77">
        <f t="shared" si="0"/>
        <v>232.54</v>
      </c>
      <c r="E15" s="65">
        <f t="shared" si="3"/>
        <v>232.54</v>
      </c>
      <c r="F15" s="256">
        <f t="shared" si="4"/>
        <v>0</v>
      </c>
      <c r="G15" s="65">
        <v>0.2</v>
      </c>
      <c r="H15" s="77"/>
      <c r="I15" s="203" t="s">
        <v>249</v>
      </c>
      <c r="J15" s="287" t="s">
        <v>1093</v>
      </c>
      <c r="K15" s="168">
        <v>0.2</v>
      </c>
      <c r="L15" s="48"/>
      <c r="M15" s="65">
        <v>22.31</v>
      </c>
      <c r="N15" s="115"/>
      <c r="O15" s="65">
        <v>210.03</v>
      </c>
      <c r="P15" s="77"/>
      <c r="Q15" s="65"/>
      <c r="R15" s="49"/>
    </row>
    <row r="16" spans="1:18">
      <c r="A16" s="40"/>
      <c r="B16" s="59"/>
      <c r="C16" s="203" t="s">
        <v>99</v>
      </c>
      <c r="D16" s="77">
        <f t="shared" si="0"/>
        <v>113.69</v>
      </c>
      <c r="E16" s="65">
        <f t="shared" si="3"/>
        <v>113.28</v>
      </c>
      <c r="F16" s="256">
        <f t="shared" si="4"/>
        <v>0.41</v>
      </c>
      <c r="G16" s="65">
        <v>24.05</v>
      </c>
      <c r="H16" s="77"/>
      <c r="I16" s="203" t="s">
        <v>99</v>
      </c>
      <c r="J16" s="287" t="s">
        <v>1093</v>
      </c>
      <c r="K16" s="168">
        <v>24.05</v>
      </c>
      <c r="L16" s="48"/>
      <c r="M16" s="65">
        <v>0.31</v>
      </c>
      <c r="N16" s="115">
        <v>0.01</v>
      </c>
      <c r="O16" s="65">
        <v>88.92</v>
      </c>
      <c r="P16" s="77">
        <v>0.4</v>
      </c>
      <c r="Q16" s="65"/>
      <c r="R16" s="49"/>
    </row>
    <row r="17" spans="1:18">
      <c r="A17" s="40"/>
      <c r="B17" s="59"/>
      <c r="C17" s="279" t="s">
        <v>84</v>
      </c>
      <c r="D17" s="77">
        <f t="shared" si="0"/>
        <v>199.54</v>
      </c>
      <c r="E17" s="65">
        <f t="shared" si="3"/>
        <v>189.34</v>
      </c>
      <c r="F17" s="256">
        <f t="shared" si="4"/>
        <v>10.2</v>
      </c>
      <c r="G17" s="65">
        <v>0.03</v>
      </c>
      <c r="H17" s="77"/>
      <c r="I17" s="279" t="s">
        <v>84</v>
      </c>
      <c r="J17" s="287" t="s">
        <v>1096</v>
      </c>
      <c r="K17" s="168">
        <v>0.03</v>
      </c>
      <c r="L17" s="48"/>
      <c r="M17" s="65">
        <v>89.6</v>
      </c>
      <c r="N17" s="115"/>
      <c r="O17" s="65">
        <v>99.71</v>
      </c>
      <c r="P17" s="77">
        <v>10.2</v>
      </c>
      <c r="Q17" s="65"/>
      <c r="R17" s="49"/>
    </row>
    <row r="18" spans="1:18">
      <c r="A18" s="40"/>
      <c r="B18" s="59"/>
      <c r="C18" s="203" t="s">
        <v>1097</v>
      </c>
      <c r="D18" s="77">
        <f t="shared" si="0"/>
        <v>130</v>
      </c>
      <c r="E18" s="65">
        <f t="shared" si="3"/>
        <v>60</v>
      </c>
      <c r="F18" s="256">
        <f t="shared" si="4"/>
        <v>70</v>
      </c>
      <c r="G18" s="65"/>
      <c r="H18" s="77"/>
      <c r="I18" s="203"/>
      <c r="J18" s="287"/>
      <c r="K18" s="168"/>
      <c r="L18" s="48"/>
      <c r="M18" s="65"/>
      <c r="N18" s="115"/>
      <c r="O18" s="65">
        <v>20</v>
      </c>
      <c r="P18" s="77">
        <v>70</v>
      </c>
      <c r="Q18" s="65">
        <v>40</v>
      </c>
      <c r="R18" s="49"/>
    </row>
    <row r="19" spans="1:18">
      <c r="A19" s="40"/>
      <c r="B19" s="59"/>
      <c r="C19" s="279" t="s">
        <v>40</v>
      </c>
      <c r="D19" s="77">
        <f t="shared" si="0"/>
        <v>174.37</v>
      </c>
      <c r="E19" s="65">
        <f t="shared" si="3"/>
        <v>140.2</v>
      </c>
      <c r="F19" s="256">
        <f t="shared" si="4"/>
        <v>34.17</v>
      </c>
      <c r="G19" s="65"/>
      <c r="H19" s="77"/>
      <c r="I19" s="279"/>
      <c r="J19" s="287"/>
      <c r="K19" s="168"/>
      <c r="L19" s="48"/>
      <c r="M19" s="65">
        <v>2.75</v>
      </c>
      <c r="N19" s="115">
        <v>2.3</v>
      </c>
      <c r="O19" s="65">
        <v>112.45</v>
      </c>
      <c r="P19" s="77">
        <v>31.87</v>
      </c>
      <c r="Q19" s="65">
        <v>25</v>
      </c>
      <c r="R19" s="49"/>
    </row>
    <row r="20" spans="1:18">
      <c r="A20" s="40"/>
      <c r="B20" s="59"/>
      <c r="C20" s="203" t="s">
        <v>1098</v>
      </c>
      <c r="D20" s="77">
        <f t="shared" si="0"/>
        <v>102</v>
      </c>
      <c r="E20" s="65">
        <f t="shared" si="3"/>
        <v>61.5</v>
      </c>
      <c r="F20" s="256">
        <f t="shared" si="4"/>
        <v>40.5</v>
      </c>
      <c r="G20" s="65"/>
      <c r="H20" s="77"/>
      <c r="I20" s="203"/>
      <c r="J20" s="287"/>
      <c r="K20" s="168"/>
      <c r="L20" s="48"/>
      <c r="M20" s="65"/>
      <c r="N20" s="115"/>
      <c r="O20" s="65">
        <v>61.5</v>
      </c>
      <c r="P20" s="77">
        <v>40.5</v>
      </c>
      <c r="Q20" s="65"/>
      <c r="R20" s="49"/>
    </row>
    <row r="21" spans="1:18">
      <c r="A21" s="40">
        <v>2</v>
      </c>
      <c r="B21" s="59" t="s">
        <v>702</v>
      </c>
      <c r="C21" s="280" t="s">
        <v>56</v>
      </c>
      <c r="D21" s="77">
        <f t="shared" si="0"/>
        <v>57.2</v>
      </c>
      <c r="E21" s="65">
        <f t="shared" si="3"/>
        <v>35.2</v>
      </c>
      <c r="F21" s="256">
        <f t="shared" si="4"/>
        <v>22</v>
      </c>
      <c r="G21" s="65">
        <v>0.2</v>
      </c>
      <c r="H21" s="77"/>
      <c r="I21" s="280" t="s">
        <v>56</v>
      </c>
      <c r="J21" s="32" t="s">
        <v>1096</v>
      </c>
      <c r="K21" s="168">
        <v>0.2</v>
      </c>
      <c r="L21" s="48"/>
      <c r="M21" s="65"/>
      <c r="N21" s="77"/>
      <c r="O21" s="65">
        <v>35</v>
      </c>
      <c r="P21" s="77">
        <v>22</v>
      </c>
      <c r="Q21" s="65"/>
      <c r="R21" s="49"/>
    </row>
    <row r="22" spans="1:18">
      <c r="A22" s="40"/>
      <c r="B22" s="59"/>
      <c r="C22" s="280" t="s">
        <v>68</v>
      </c>
      <c r="D22" s="77">
        <f t="shared" si="0"/>
        <v>62.2</v>
      </c>
      <c r="E22" s="65">
        <f t="shared" si="3"/>
        <v>62.2</v>
      </c>
      <c r="F22" s="256">
        <f t="shared" si="4"/>
        <v>0</v>
      </c>
      <c r="G22" s="65"/>
      <c r="H22" s="77"/>
      <c r="I22" s="280"/>
      <c r="J22" s="32"/>
      <c r="K22" s="168"/>
      <c r="L22" s="48"/>
      <c r="M22" s="65"/>
      <c r="N22" s="77"/>
      <c r="O22" s="65">
        <v>9.1</v>
      </c>
      <c r="P22" s="77"/>
      <c r="Q22" s="65">
        <v>53.1</v>
      </c>
      <c r="R22" s="49"/>
    </row>
    <row r="23" spans="1:18">
      <c r="A23" s="40"/>
      <c r="B23" s="59"/>
      <c r="C23" s="279" t="s">
        <v>44</v>
      </c>
      <c r="D23" s="77">
        <f t="shared" si="0"/>
        <v>62.23</v>
      </c>
      <c r="E23" s="65">
        <f t="shared" si="3"/>
        <v>46.43</v>
      </c>
      <c r="F23" s="256">
        <f t="shared" si="4"/>
        <v>15.8</v>
      </c>
      <c r="G23" s="65"/>
      <c r="H23" s="77"/>
      <c r="I23" s="279"/>
      <c r="J23" s="32"/>
      <c r="K23" s="168"/>
      <c r="L23" s="48"/>
      <c r="M23" s="65">
        <v>1</v>
      </c>
      <c r="N23" s="77">
        <v>0.1</v>
      </c>
      <c r="O23" s="65">
        <v>44.43</v>
      </c>
      <c r="P23" s="77">
        <v>15.7</v>
      </c>
      <c r="Q23" s="65">
        <v>1</v>
      </c>
      <c r="R23" s="49"/>
    </row>
    <row r="24" spans="1:18">
      <c r="A24" s="40"/>
      <c r="B24" s="59"/>
      <c r="C24" s="203" t="s">
        <v>1099</v>
      </c>
      <c r="D24" s="77">
        <f t="shared" si="0"/>
        <v>100</v>
      </c>
      <c r="E24" s="65">
        <f t="shared" si="3"/>
        <v>20</v>
      </c>
      <c r="F24" s="256">
        <f t="shared" si="4"/>
        <v>80</v>
      </c>
      <c r="G24" s="65"/>
      <c r="H24" s="77"/>
      <c r="I24" s="203"/>
      <c r="J24" s="32"/>
      <c r="K24" s="168"/>
      <c r="L24" s="48"/>
      <c r="M24" s="65"/>
      <c r="N24" s="77"/>
      <c r="O24" s="65"/>
      <c r="P24" s="77"/>
      <c r="Q24" s="65">
        <v>20</v>
      </c>
      <c r="R24" s="49">
        <v>80</v>
      </c>
    </row>
    <row r="25" spans="1:18">
      <c r="A25" s="40"/>
      <c r="B25" s="59"/>
      <c r="C25" s="32" t="s">
        <v>51</v>
      </c>
      <c r="D25" s="77">
        <f t="shared" si="0"/>
        <v>76.4</v>
      </c>
      <c r="E25" s="65">
        <f t="shared" si="3"/>
        <v>43.3</v>
      </c>
      <c r="F25" s="256">
        <f t="shared" si="4"/>
        <v>33.1</v>
      </c>
      <c r="G25" s="65">
        <v>6.47</v>
      </c>
      <c r="H25" s="77"/>
      <c r="I25" s="32" t="s">
        <v>51</v>
      </c>
      <c r="J25" s="32" t="s">
        <v>1093</v>
      </c>
      <c r="K25" s="168">
        <v>6.47</v>
      </c>
      <c r="L25" s="48"/>
      <c r="M25" s="65">
        <v>5.39</v>
      </c>
      <c r="N25" s="77">
        <v>0.1</v>
      </c>
      <c r="O25" s="65">
        <v>31.44</v>
      </c>
      <c r="P25" s="77">
        <v>33</v>
      </c>
      <c r="Q25" s="65"/>
      <c r="R25" s="49"/>
    </row>
    <row r="26" spans="1:18">
      <c r="A26" s="40"/>
      <c r="B26" s="59"/>
      <c r="C26" s="279" t="s">
        <v>138</v>
      </c>
      <c r="D26" s="77">
        <f t="shared" si="0"/>
        <v>89.12</v>
      </c>
      <c r="E26" s="65">
        <f t="shared" si="3"/>
        <v>88.59</v>
      </c>
      <c r="F26" s="256">
        <f t="shared" si="4"/>
        <v>0.53</v>
      </c>
      <c r="G26" s="65"/>
      <c r="H26" s="77"/>
      <c r="I26" s="279"/>
      <c r="J26" s="32"/>
      <c r="K26" s="168"/>
      <c r="L26" s="48"/>
      <c r="M26" s="65"/>
      <c r="N26" s="77"/>
      <c r="O26" s="65">
        <v>52.59</v>
      </c>
      <c r="P26" s="77">
        <v>0.53</v>
      </c>
      <c r="Q26" s="65">
        <v>36</v>
      </c>
      <c r="R26" s="49"/>
    </row>
    <row r="27" spans="1:18">
      <c r="A27" s="40"/>
      <c r="B27" s="59"/>
      <c r="C27" s="280" t="s">
        <v>93</v>
      </c>
      <c r="D27" s="77">
        <f t="shared" si="0"/>
        <v>51.07</v>
      </c>
      <c r="E27" s="65">
        <f t="shared" si="3"/>
        <v>39.83</v>
      </c>
      <c r="F27" s="256">
        <f t="shared" si="4"/>
        <v>11.24</v>
      </c>
      <c r="G27" s="65">
        <v>3.04</v>
      </c>
      <c r="H27" s="77">
        <v>0.04</v>
      </c>
      <c r="I27" s="280" t="s">
        <v>93</v>
      </c>
      <c r="J27" s="32" t="s">
        <v>1093</v>
      </c>
      <c r="K27" s="168">
        <v>3.04</v>
      </c>
      <c r="L27" s="48">
        <v>0.04</v>
      </c>
      <c r="M27" s="65">
        <v>2.74</v>
      </c>
      <c r="N27" s="77"/>
      <c r="O27" s="65">
        <v>34.05</v>
      </c>
      <c r="P27" s="77">
        <v>11.2</v>
      </c>
      <c r="Q27" s="65"/>
      <c r="R27" s="49"/>
    </row>
    <row r="28" spans="1:18">
      <c r="A28" s="40"/>
      <c r="B28" s="59"/>
      <c r="C28" s="203" t="s">
        <v>1100</v>
      </c>
      <c r="D28" s="77">
        <f t="shared" si="0"/>
        <v>80</v>
      </c>
      <c r="E28" s="65">
        <f t="shared" si="3"/>
        <v>20</v>
      </c>
      <c r="F28" s="256">
        <f t="shared" si="4"/>
        <v>60</v>
      </c>
      <c r="G28" s="65"/>
      <c r="H28" s="77"/>
      <c r="I28" s="203"/>
      <c r="J28" s="32"/>
      <c r="K28" s="168"/>
      <c r="L28" s="48"/>
      <c r="M28" s="65"/>
      <c r="N28" s="77"/>
      <c r="O28" s="65">
        <v>20</v>
      </c>
      <c r="P28" s="77">
        <v>60</v>
      </c>
      <c r="Q28" s="65"/>
      <c r="R28" s="49"/>
    </row>
    <row r="29" spans="1:18">
      <c r="A29" s="40"/>
      <c r="B29" s="59"/>
      <c r="C29" s="279" t="s">
        <v>43</v>
      </c>
      <c r="D29" s="77">
        <f t="shared" si="0"/>
        <v>72</v>
      </c>
      <c r="E29" s="65">
        <f t="shared" si="3"/>
        <v>72</v>
      </c>
      <c r="F29" s="256">
        <f t="shared" si="4"/>
        <v>0</v>
      </c>
      <c r="G29" s="65"/>
      <c r="H29" s="77"/>
      <c r="I29" s="279"/>
      <c r="J29" s="32"/>
      <c r="K29" s="168"/>
      <c r="L29" s="48"/>
      <c r="M29" s="65"/>
      <c r="N29" s="77"/>
      <c r="O29" s="65"/>
      <c r="P29" s="77"/>
      <c r="Q29" s="65">
        <v>72</v>
      </c>
      <c r="R29" s="49"/>
    </row>
    <row r="30" spans="1:18">
      <c r="A30" s="27">
        <v>3</v>
      </c>
      <c r="B30" s="9" t="s">
        <v>704</v>
      </c>
      <c r="C30" s="203" t="s">
        <v>88</v>
      </c>
      <c r="D30" s="77">
        <f t="shared" si="0"/>
        <v>13.01</v>
      </c>
      <c r="E30" s="65">
        <f t="shared" si="3"/>
        <v>12.69</v>
      </c>
      <c r="F30" s="256">
        <f t="shared" si="4"/>
        <v>0.32</v>
      </c>
      <c r="G30" s="65">
        <v>1.66</v>
      </c>
      <c r="H30" s="77">
        <v>0.01</v>
      </c>
      <c r="I30" s="203" t="s">
        <v>88</v>
      </c>
      <c r="J30" s="32" t="s">
        <v>1096</v>
      </c>
      <c r="K30" s="168">
        <v>1.66</v>
      </c>
      <c r="L30" s="48">
        <v>0.01</v>
      </c>
      <c r="M30" s="65">
        <v>1.59</v>
      </c>
      <c r="N30" s="77">
        <v>0.3</v>
      </c>
      <c r="O30" s="65">
        <v>9.44</v>
      </c>
      <c r="P30" s="77">
        <v>0.01</v>
      </c>
      <c r="Q30" s="65"/>
      <c r="R30" s="49"/>
    </row>
    <row r="31" spans="1:18">
      <c r="A31" s="31"/>
      <c r="B31" s="13"/>
      <c r="C31" s="279" t="s">
        <v>164</v>
      </c>
      <c r="D31" s="77">
        <f t="shared" si="0"/>
        <v>23</v>
      </c>
      <c r="E31" s="65">
        <f t="shared" si="3"/>
        <v>23</v>
      </c>
      <c r="F31" s="256">
        <f t="shared" si="4"/>
        <v>0</v>
      </c>
      <c r="G31" s="65"/>
      <c r="H31" s="77"/>
      <c r="I31" s="279"/>
      <c r="J31" s="32"/>
      <c r="K31" s="168"/>
      <c r="L31" s="48"/>
      <c r="M31" s="65"/>
      <c r="N31" s="77"/>
      <c r="O31" s="65">
        <v>23</v>
      </c>
      <c r="P31" s="77"/>
      <c r="Q31" s="65"/>
      <c r="R31" s="49"/>
    </row>
    <row r="32" spans="1:18">
      <c r="A32" s="31"/>
      <c r="B32" s="13"/>
      <c r="C32" s="279" t="s">
        <v>554</v>
      </c>
      <c r="D32" s="77">
        <f t="shared" si="0"/>
        <v>18.65</v>
      </c>
      <c r="E32" s="65">
        <f t="shared" si="3"/>
        <v>17.64</v>
      </c>
      <c r="F32" s="256">
        <f t="shared" si="4"/>
        <v>1.01</v>
      </c>
      <c r="G32" s="65">
        <v>0.6</v>
      </c>
      <c r="H32" s="77"/>
      <c r="I32" s="279" t="s">
        <v>554</v>
      </c>
      <c r="J32" s="32" t="s">
        <v>1096</v>
      </c>
      <c r="K32" s="168">
        <v>0.6</v>
      </c>
      <c r="L32" s="48"/>
      <c r="M32" s="65">
        <v>5.05</v>
      </c>
      <c r="N32" s="77">
        <v>1</v>
      </c>
      <c r="O32" s="65">
        <v>11.99</v>
      </c>
      <c r="P32" s="77">
        <v>0.01</v>
      </c>
      <c r="Q32" s="65"/>
      <c r="R32" s="49"/>
    </row>
    <row r="33" spans="1:18">
      <c r="A33" s="31"/>
      <c r="B33" s="13"/>
      <c r="C33" s="203" t="s">
        <v>739</v>
      </c>
      <c r="D33" s="77">
        <f t="shared" si="0"/>
        <v>10.95</v>
      </c>
      <c r="E33" s="65">
        <f t="shared" si="3"/>
        <v>10.85</v>
      </c>
      <c r="F33" s="256">
        <f t="shared" si="4"/>
        <v>0.1</v>
      </c>
      <c r="G33" s="65"/>
      <c r="H33" s="77"/>
      <c r="I33" s="203"/>
      <c r="J33" s="32"/>
      <c r="K33" s="168"/>
      <c r="L33" s="48"/>
      <c r="M33" s="65">
        <v>0.01</v>
      </c>
      <c r="N33" s="77"/>
      <c r="O33" s="65">
        <v>10.84</v>
      </c>
      <c r="P33" s="77">
        <v>0.1</v>
      </c>
      <c r="Q33" s="65"/>
      <c r="R33" s="49"/>
    </row>
    <row r="34" spans="1:18">
      <c r="A34" s="31"/>
      <c r="B34" s="13"/>
      <c r="C34" s="203" t="s">
        <v>125</v>
      </c>
      <c r="D34" s="77">
        <f t="shared" si="0"/>
        <v>23.34</v>
      </c>
      <c r="E34" s="65">
        <f t="shared" si="3"/>
        <v>15.89</v>
      </c>
      <c r="F34" s="256">
        <f t="shared" si="4"/>
        <v>7.45</v>
      </c>
      <c r="G34" s="65">
        <v>0.48</v>
      </c>
      <c r="H34" s="77"/>
      <c r="I34" s="203" t="s">
        <v>125</v>
      </c>
      <c r="J34" s="32" t="s">
        <v>1093</v>
      </c>
      <c r="K34" s="168">
        <v>0.48</v>
      </c>
      <c r="L34" s="48"/>
      <c r="M34" s="65">
        <v>5.48</v>
      </c>
      <c r="N34" s="77">
        <v>5.1</v>
      </c>
      <c r="O34" s="65">
        <v>9.93</v>
      </c>
      <c r="P34" s="77">
        <v>2.35</v>
      </c>
      <c r="Q34" s="65"/>
      <c r="R34" s="49"/>
    </row>
    <row r="35" spans="1:18">
      <c r="A35" s="31"/>
      <c r="B35" s="13"/>
      <c r="C35" s="203" t="s">
        <v>81</v>
      </c>
      <c r="D35" s="77">
        <f t="shared" si="0"/>
        <v>41.38</v>
      </c>
      <c r="E35" s="65">
        <f t="shared" si="3"/>
        <v>37.93</v>
      </c>
      <c r="F35" s="256">
        <f t="shared" si="4"/>
        <v>3.45</v>
      </c>
      <c r="G35" s="65">
        <v>2.22</v>
      </c>
      <c r="H35" s="77"/>
      <c r="I35" s="203" t="s">
        <v>81</v>
      </c>
      <c r="J35" s="32" t="s">
        <v>1093</v>
      </c>
      <c r="K35" s="168">
        <v>2.22</v>
      </c>
      <c r="L35" s="48"/>
      <c r="M35" s="65">
        <v>17.08</v>
      </c>
      <c r="N35" s="77">
        <v>0.35</v>
      </c>
      <c r="O35" s="65">
        <v>18.63</v>
      </c>
      <c r="P35" s="77">
        <v>3.1</v>
      </c>
      <c r="Q35" s="65"/>
      <c r="R35" s="49"/>
    </row>
    <row r="36" spans="1:18">
      <c r="A36" s="31"/>
      <c r="B36" s="13"/>
      <c r="C36" s="281" t="s">
        <v>47</v>
      </c>
      <c r="D36" s="77">
        <f t="shared" si="0"/>
        <v>38.03</v>
      </c>
      <c r="E36" s="65">
        <f t="shared" si="3"/>
        <v>37.39</v>
      </c>
      <c r="F36" s="256">
        <f t="shared" si="4"/>
        <v>0.64</v>
      </c>
      <c r="G36" s="65">
        <v>5.63</v>
      </c>
      <c r="H36" s="77">
        <v>0.15</v>
      </c>
      <c r="I36" s="281" t="s">
        <v>47</v>
      </c>
      <c r="J36" s="32" t="s">
        <v>1096</v>
      </c>
      <c r="K36" s="168">
        <v>5.63</v>
      </c>
      <c r="L36" s="48">
        <v>0.15</v>
      </c>
      <c r="M36" s="65">
        <v>8.25</v>
      </c>
      <c r="N36" s="77">
        <v>0.49</v>
      </c>
      <c r="O36" s="65">
        <v>23.51</v>
      </c>
      <c r="P36" s="77"/>
      <c r="Q36" s="65"/>
      <c r="R36" s="49"/>
    </row>
    <row r="37" spans="1:18">
      <c r="A37" s="31"/>
      <c r="B37" s="13"/>
      <c r="C37" s="279" t="s">
        <v>1101</v>
      </c>
      <c r="D37" s="77">
        <f t="shared" si="0"/>
        <v>11.96</v>
      </c>
      <c r="E37" s="65">
        <f t="shared" si="3"/>
        <v>8.68</v>
      </c>
      <c r="F37" s="256">
        <f t="shared" si="4"/>
        <v>3.28</v>
      </c>
      <c r="G37" s="65"/>
      <c r="H37" s="77"/>
      <c r="I37" s="279"/>
      <c r="J37" s="32"/>
      <c r="K37" s="168"/>
      <c r="L37" s="48"/>
      <c r="M37" s="65"/>
      <c r="N37" s="77"/>
      <c r="O37" s="65">
        <v>5.68</v>
      </c>
      <c r="P37" s="77">
        <v>3.28</v>
      </c>
      <c r="Q37" s="65">
        <v>3</v>
      </c>
      <c r="R37" s="49"/>
    </row>
    <row r="38" spans="1:18">
      <c r="A38" s="31"/>
      <c r="B38" s="13"/>
      <c r="C38" s="280" t="s">
        <v>1102</v>
      </c>
      <c r="D38" s="77">
        <f t="shared" si="0"/>
        <v>29.6</v>
      </c>
      <c r="E38" s="65">
        <f t="shared" si="3"/>
        <v>29.6</v>
      </c>
      <c r="F38" s="256">
        <f t="shared" si="4"/>
        <v>0</v>
      </c>
      <c r="G38" s="65"/>
      <c r="H38" s="77"/>
      <c r="I38" s="280"/>
      <c r="J38" s="32"/>
      <c r="K38" s="168"/>
      <c r="L38" s="48"/>
      <c r="M38" s="65"/>
      <c r="N38" s="77"/>
      <c r="O38" s="65">
        <v>29.6</v>
      </c>
      <c r="P38" s="77"/>
      <c r="Q38" s="65"/>
      <c r="R38" s="49"/>
    </row>
    <row r="39" spans="1:18">
      <c r="A39" s="31"/>
      <c r="B39" s="13"/>
      <c r="C39" s="203" t="s">
        <v>214</v>
      </c>
      <c r="D39" s="77">
        <f t="shared" si="0"/>
        <v>27.72</v>
      </c>
      <c r="E39" s="65">
        <f t="shared" si="3"/>
        <v>27.18</v>
      </c>
      <c r="F39" s="256">
        <f t="shared" si="4"/>
        <v>0.54</v>
      </c>
      <c r="G39" s="65">
        <v>2.58</v>
      </c>
      <c r="H39" s="77"/>
      <c r="I39" s="203" t="s">
        <v>214</v>
      </c>
      <c r="J39" s="32" t="s">
        <v>1096</v>
      </c>
      <c r="K39" s="168">
        <v>2.58</v>
      </c>
      <c r="L39" s="48"/>
      <c r="M39" s="65">
        <v>0.2</v>
      </c>
      <c r="N39" s="77"/>
      <c r="O39" s="65">
        <v>24.4</v>
      </c>
      <c r="P39" s="77">
        <v>0.54</v>
      </c>
      <c r="Q39" s="65"/>
      <c r="R39" s="49"/>
    </row>
    <row r="40" spans="1:18">
      <c r="A40" s="31"/>
      <c r="B40" s="13"/>
      <c r="C40" s="203" t="s">
        <v>256</v>
      </c>
      <c r="D40" s="77">
        <f t="shared" si="0"/>
        <v>18.46</v>
      </c>
      <c r="E40" s="65">
        <f t="shared" si="3"/>
        <v>18.46</v>
      </c>
      <c r="F40" s="256">
        <f t="shared" si="4"/>
        <v>0</v>
      </c>
      <c r="G40" s="65">
        <v>0.33</v>
      </c>
      <c r="H40" s="77"/>
      <c r="I40" s="203" t="s">
        <v>256</v>
      </c>
      <c r="J40" s="32" t="s">
        <v>1093</v>
      </c>
      <c r="K40" s="168">
        <v>0.33</v>
      </c>
      <c r="L40" s="48"/>
      <c r="M40" s="65">
        <v>0.22</v>
      </c>
      <c r="N40" s="77"/>
      <c r="O40" s="65">
        <v>17.91</v>
      </c>
      <c r="P40" s="77"/>
      <c r="Q40" s="65"/>
      <c r="R40" s="49"/>
    </row>
    <row r="41" spans="1:18">
      <c r="A41" s="31"/>
      <c r="B41" s="13"/>
      <c r="C41" s="279" t="s">
        <v>583</v>
      </c>
      <c r="D41" s="77">
        <f t="shared" si="0"/>
        <v>12.3</v>
      </c>
      <c r="E41" s="65">
        <f t="shared" si="3"/>
        <v>11.46</v>
      </c>
      <c r="F41" s="256">
        <f t="shared" si="4"/>
        <v>0.84</v>
      </c>
      <c r="G41" s="65">
        <v>0.08</v>
      </c>
      <c r="H41" s="77"/>
      <c r="I41" s="279" t="s">
        <v>583</v>
      </c>
      <c r="J41" s="32" t="s">
        <v>1093</v>
      </c>
      <c r="K41" s="168">
        <v>0.08</v>
      </c>
      <c r="L41" s="48"/>
      <c r="M41" s="65"/>
      <c r="N41" s="77"/>
      <c r="O41" s="65">
        <v>11.38</v>
      </c>
      <c r="P41" s="77">
        <v>0.84</v>
      </c>
      <c r="Q41" s="65"/>
      <c r="R41" s="49"/>
    </row>
    <row r="42" spans="1:18">
      <c r="A42" s="31"/>
      <c r="B42" s="13"/>
      <c r="C42" s="279" t="s">
        <v>1103</v>
      </c>
      <c r="D42" s="77">
        <f t="shared" si="0"/>
        <v>16.47</v>
      </c>
      <c r="E42" s="65">
        <f t="shared" si="3"/>
        <v>16.45</v>
      </c>
      <c r="F42" s="256">
        <f t="shared" si="4"/>
        <v>0.02</v>
      </c>
      <c r="G42" s="65"/>
      <c r="H42" s="77"/>
      <c r="I42" s="279"/>
      <c r="J42" s="32"/>
      <c r="K42" s="168"/>
      <c r="L42" s="48"/>
      <c r="M42" s="65"/>
      <c r="N42" s="77"/>
      <c r="O42" s="65">
        <v>16.45</v>
      </c>
      <c r="P42" s="77">
        <v>0.02</v>
      </c>
      <c r="Q42" s="65"/>
      <c r="R42" s="49"/>
    </row>
    <row r="43" spans="1:18">
      <c r="A43" s="31"/>
      <c r="B43" s="13"/>
      <c r="C43" s="280" t="s">
        <v>1104</v>
      </c>
      <c r="D43" s="77">
        <f t="shared" si="0"/>
        <v>13</v>
      </c>
      <c r="E43" s="65">
        <f t="shared" si="3"/>
        <v>13</v>
      </c>
      <c r="F43" s="256">
        <f t="shared" si="4"/>
        <v>0</v>
      </c>
      <c r="G43" s="65"/>
      <c r="H43" s="77"/>
      <c r="I43" s="280"/>
      <c r="J43" s="32"/>
      <c r="K43" s="168"/>
      <c r="L43" s="48"/>
      <c r="M43" s="65"/>
      <c r="N43" s="77"/>
      <c r="O43" s="65">
        <v>13</v>
      </c>
      <c r="P43" s="77"/>
      <c r="Q43" s="65"/>
      <c r="R43" s="49"/>
    </row>
    <row r="44" spans="1:18">
      <c r="A44" s="31"/>
      <c r="B44" s="13"/>
      <c r="C44" s="203" t="s">
        <v>115</v>
      </c>
      <c r="D44" s="77">
        <f t="shared" si="0"/>
        <v>32.7</v>
      </c>
      <c r="E44" s="65">
        <f t="shared" si="3"/>
        <v>32.5</v>
      </c>
      <c r="F44" s="256">
        <f t="shared" si="4"/>
        <v>0.2</v>
      </c>
      <c r="G44" s="65"/>
      <c r="H44" s="77"/>
      <c r="I44" s="203"/>
      <c r="J44" s="32"/>
      <c r="K44" s="168"/>
      <c r="L44" s="48"/>
      <c r="M44" s="65"/>
      <c r="N44" s="77"/>
      <c r="O44" s="65">
        <v>32.5</v>
      </c>
      <c r="P44" s="77">
        <v>0.2</v>
      </c>
      <c r="Q44" s="65"/>
      <c r="R44" s="49"/>
    </row>
    <row r="45" spans="1:18">
      <c r="A45" s="31"/>
      <c r="B45" s="13"/>
      <c r="C45" s="203" t="s">
        <v>110</v>
      </c>
      <c r="D45" s="77">
        <f t="shared" si="0"/>
        <v>10.35</v>
      </c>
      <c r="E45" s="65">
        <f t="shared" si="3"/>
        <v>8.35</v>
      </c>
      <c r="F45" s="256">
        <f t="shared" si="4"/>
        <v>2</v>
      </c>
      <c r="G45" s="65"/>
      <c r="H45" s="77"/>
      <c r="I45" s="203"/>
      <c r="J45" s="32"/>
      <c r="K45" s="168"/>
      <c r="L45" s="48"/>
      <c r="M45" s="65"/>
      <c r="N45" s="77"/>
      <c r="O45" s="65">
        <v>0.35</v>
      </c>
      <c r="P45" s="77">
        <v>2</v>
      </c>
      <c r="Q45" s="65">
        <v>8</v>
      </c>
      <c r="R45" s="49"/>
    </row>
    <row r="46" spans="1:18">
      <c r="A46" s="31"/>
      <c r="B46" s="13"/>
      <c r="C46" s="279" t="s">
        <v>94</v>
      </c>
      <c r="D46" s="77">
        <f t="shared" si="0"/>
        <v>42.72</v>
      </c>
      <c r="E46" s="65">
        <f t="shared" si="3"/>
        <v>42.08</v>
      </c>
      <c r="F46" s="256">
        <f t="shared" si="4"/>
        <v>0.64</v>
      </c>
      <c r="G46" s="65">
        <v>2.45</v>
      </c>
      <c r="H46" s="77"/>
      <c r="I46" s="279" t="s">
        <v>94</v>
      </c>
      <c r="J46" s="32" t="s">
        <v>1096</v>
      </c>
      <c r="K46" s="168">
        <v>2.45</v>
      </c>
      <c r="L46" s="48"/>
      <c r="M46" s="65">
        <v>30.2</v>
      </c>
      <c r="N46" s="77">
        <v>0.14</v>
      </c>
      <c r="O46" s="65">
        <v>9.43</v>
      </c>
      <c r="P46" s="77">
        <v>0.5</v>
      </c>
      <c r="Q46" s="65"/>
      <c r="R46" s="49"/>
    </row>
    <row r="47" spans="1:18">
      <c r="A47" s="31"/>
      <c r="B47" s="13"/>
      <c r="C47" s="203" t="s">
        <v>1105</v>
      </c>
      <c r="D47" s="77">
        <f t="shared" si="0"/>
        <v>42.84</v>
      </c>
      <c r="E47" s="65">
        <f t="shared" si="3"/>
        <v>42.84</v>
      </c>
      <c r="F47" s="256">
        <f t="shared" si="4"/>
        <v>0</v>
      </c>
      <c r="G47" s="65"/>
      <c r="H47" s="77"/>
      <c r="I47" s="203"/>
      <c r="J47" s="32"/>
      <c r="K47" s="168"/>
      <c r="L47" s="48"/>
      <c r="M47" s="65"/>
      <c r="N47" s="77"/>
      <c r="O47" s="65">
        <v>42.84</v>
      </c>
      <c r="P47" s="77"/>
      <c r="Q47" s="65"/>
      <c r="R47" s="49"/>
    </row>
    <row r="48" spans="1:18">
      <c r="A48" s="31"/>
      <c r="B48" s="13"/>
      <c r="C48" s="203" t="s">
        <v>57</v>
      </c>
      <c r="D48" s="77">
        <f t="shared" si="0"/>
        <v>36.6</v>
      </c>
      <c r="E48" s="65">
        <f t="shared" si="3"/>
        <v>34.93</v>
      </c>
      <c r="F48" s="256">
        <f t="shared" si="4"/>
        <v>1.67</v>
      </c>
      <c r="G48" s="65"/>
      <c r="H48" s="77"/>
      <c r="I48" s="203"/>
      <c r="J48" s="32"/>
      <c r="K48" s="168"/>
      <c r="L48" s="48"/>
      <c r="M48" s="65"/>
      <c r="N48" s="77"/>
      <c r="O48" s="65">
        <v>34.93</v>
      </c>
      <c r="P48" s="77">
        <v>1.67</v>
      </c>
      <c r="Q48" s="65"/>
      <c r="R48" s="49"/>
    </row>
    <row r="49" spans="1:18">
      <c r="A49" s="31"/>
      <c r="B49" s="13"/>
      <c r="C49" s="203" t="s">
        <v>50</v>
      </c>
      <c r="D49" s="77">
        <f t="shared" si="0"/>
        <v>36.8</v>
      </c>
      <c r="E49" s="65">
        <f t="shared" si="3"/>
        <v>33.55</v>
      </c>
      <c r="F49" s="256">
        <f t="shared" si="4"/>
        <v>3.25</v>
      </c>
      <c r="G49" s="65">
        <v>4.65</v>
      </c>
      <c r="H49" s="77">
        <v>0.01</v>
      </c>
      <c r="I49" s="203" t="s">
        <v>50</v>
      </c>
      <c r="J49" s="32" t="s">
        <v>1093</v>
      </c>
      <c r="K49" s="168">
        <v>4.65</v>
      </c>
      <c r="L49" s="48">
        <v>0.01</v>
      </c>
      <c r="M49" s="65">
        <v>9.15</v>
      </c>
      <c r="N49" s="77">
        <v>0.04</v>
      </c>
      <c r="O49" s="65">
        <v>19.75</v>
      </c>
      <c r="P49" s="77">
        <v>3.2</v>
      </c>
      <c r="Q49" s="65"/>
      <c r="R49" s="49"/>
    </row>
    <row r="50" spans="1:18">
      <c r="A50" s="31"/>
      <c r="B50" s="13"/>
      <c r="C50" s="203" t="s">
        <v>322</v>
      </c>
      <c r="D50" s="77">
        <f t="shared" si="0"/>
        <v>20.67</v>
      </c>
      <c r="E50" s="65">
        <f t="shared" si="3"/>
        <v>20.65</v>
      </c>
      <c r="F50" s="256">
        <f t="shared" si="4"/>
        <v>0.02</v>
      </c>
      <c r="G50" s="65">
        <v>20.65</v>
      </c>
      <c r="H50" s="77">
        <v>0.02</v>
      </c>
      <c r="I50" s="203" t="s">
        <v>322</v>
      </c>
      <c r="J50" s="32" t="s">
        <v>1093</v>
      </c>
      <c r="K50" s="168">
        <v>20.65</v>
      </c>
      <c r="L50" s="48">
        <v>0.02</v>
      </c>
      <c r="M50" s="65"/>
      <c r="N50" s="77"/>
      <c r="O50" s="65"/>
      <c r="P50" s="77"/>
      <c r="Q50" s="65"/>
      <c r="R50" s="49"/>
    </row>
    <row r="51" spans="1:18">
      <c r="A51" s="31"/>
      <c r="B51" s="13"/>
      <c r="C51" s="203" t="s">
        <v>1106</v>
      </c>
      <c r="D51" s="77">
        <f t="shared" si="0"/>
        <v>12.38</v>
      </c>
      <c r="E51" s="65">
        <f t="shared" si="3"/>
        <v>12.38</v>
      </c>
      <c r="F51" s="256">
        <f t="shared" si="4"/>
        <v>0</v>
      </c>
      <c r="G51" s="65">
        <v>12.38</v>
      </c>
      <c r="H51" s="77"/>
      <c r="I51" s="203" t="s">
        <v>1106</v>
      </c>
      <c r="J51" s="32" t="s">
        <v>1093</v>
      </c>
      <c r="K51" s="168">
        <v>12.38</v>
      </c>
      <c r="L51" s="48"/>
      <c r="M51" s="65"/>
      <c r="N51" s="77"/>
      <c r="O51" s="65"/>
      <c r="P51" s="77"/>
      <c r="Q51" s="65"/>
      <c r="R51" s="49"/>
    </row>
    <row r="52" spans="1:18">
      <c r="A52" s="31"/>
      <c r="B52" s="13"/>
      <c r="C52" s="203" t="s">
        <v>198</v>
      </c>
      <c r="D52" s="77">
        <f t="shared" si="0"/>
        <v>17.2</v>
      </c>
      <c r="E52" s="65">
        <f t="shared" si="3"/>
        <v>15.8</v>
      </c>
      <c r="F52" s="256">
        <f t="shared" si="4"/>
        <v>1.4</v>
      </c>
      <c r="G52" s="65"/>
      <c r="H52" s="77"/>
      <c r="I52" s="203"/>
      <c r="J52" s="32"/>
      <c r="K52" s="168"/>
      <c r="L52" s="48"/>
      <c r="M52" s="65"/>
      <c r="N52" s="77">
        <v>1.4</v>
      </c>
      <c r="O52" s="65">
        <v>15.8</v>
      </c>
      <c r="P52" s="77"/>
      <c r="Q52" s="65"/>
      <c r="R52" s="49"/>
    </row>
    <row r="53" spans="1:18">
      <c r="A53" s="31"/>
      <c r="B53" s="13"/>
      <c r="C53" s="203" t="s">
        <v>1107</v>
      </c>
      <c r="D53" s="77">
        <f t="shared" si="0"/>
        <v>11.94</v>
      </c>
      <c r="E53" s="65">
        <f t="shared" si="3"/>
        <v>11.84</v>
      </c>
      <c r="F53" s="256">
        <f t="shared" si="4"/>
        <v>0.1</v>
      </c>
      <c r="G53" s="65"/>
      <c r="H53" s="77"/>
      <c r="I53" s="203"/>
      <c r="J53" s="32"/>
      <c r="K53" s="168"/>
      <c r="L53" s="48"/>
      <c r="M53" s="65"/>
      <c r="N53" s="77"/>
      <c r="O53" s="65">
        <v>11.84</v>
      </c>
      <c r="P53" s="77">
        <v>0.1</v>
      </c>
      <c r="Q53" s="65"/>
      <c r="R53" s="49"/>
    </row>
    <row r="54" spans="1:18">
      <c r="A54" s="31"/>
      <c r="B54" s="13"/>
      <c r="C54" s="281" t="s">
        <v>1108</v>
      </c>
      <c r="D54" s="77">
        <f t="shared" si="0"/>
        <v>26.5</v>
      </c>
      <c r="E54" s="65">
        <f t="shared" si="3"/>
        <v>26.5</v>
      </c>
      <c r="F54" s="256">
        <f t="shared" si="4"/>
        <v>0</v>
      </c>
      <c r="G54" s="65"/>
      <c r="H54" s="77"/>
      <c r="I54" s="281"/>
      <c r="J54" s="32"/>
      <c r="K54" s="168"/>
      <c r="L54" s="48"/>
      <c r="M54" s="65">
        <v>26.5</v>
      </c>
      <c r="N54" s="77"/>
      <c r="O54" s="65"/>
      <c r="P54" s="77"/>
      <c r="Q54" s="65"/>
      <c r="R54" s="49"/>
    </row>
    <row r="55" spans="1:18">
      <c r="A55" s="31"/>
      <c r="B55" s="13"/>
      <c r="C55" s="32" t="s">
        <v>252</v>
      </c>
      <c r="D55" s="77">
        <f t="shared" si="0"/>
        <v>27.3</v>
      </c>
      <c r="E55" s="65">
        <f t="shared" si="3"/>
        <v>25.1</v>
      </c>
      <c r="F55" s="256">
        <f t="shared" si="4"/>
        <v>2.2</v>
      </c>
      <c r="G55" s="65">
        <v>2.1</v>
      </c>
      <c r="H55" s="77"/>
      <c r="I55" s="32" t="s">
        <v>252</v>
      </c>
      <c r="J55" s="32" t="s">
        <v>1093</v>
      </c>
      <c r="K55" s="168">
        <v>2.1</v>
      </c>
      <c r="L55" s="48"/>
      <c r="M55" s="65">
        <v>10.5</v>
      </c>
      <c r="N55" s="77">
        <v>0.2</v>
      </c>
      <c r="O55" s="65">
        <v>8.5</v>
      </c>
      <c r="P55" s="77">
        <v>2</v>
      </c>
      <c r="Q55" s="65">
        <v>4</v>
      </c>
      <c r="R55" s="49"/>
    </row>
    <row r="56" spans="1:18">
      <c r="A56" s="31"/>
      <c r="B56" s="13"/>
      <c r="C56" s="203" t="s">
        <v>90</v>
      </c>
      <c r="D56" s="77">
        <f t="shared" si="0"/>
        <v>18.38</v>
      </c>
      <c r="E56" s="65">
        <f t="shared" si="3"/>
        <v>17.4</v>
      </c>
      <c r="F56" s="256">
        <f t="shared" si="4"/>
        <v>0.98</v>
      </c>
      <c r="G56" s="65">
        <v>8.43</v>
      </c>
      <c r="H56" s="77">
        <v>0.18</v>
      </c>
      <c r="I56" s="203" t="s">
        <v>90</v>
      </c>
      <c r="J56" s="32" t="s">
        <v>1093</v>
      </c>
      <c r="K56" s="168">
        <v>8.43</v>
      </c>
      <c r="L56" s="48">
        <v>0.18</v>
      </c>
      <c r="M56" s="65">
        <v>3.62</v>
      </c>
      <c r="N56" s="77">
        <v>0.15</v>
      </c>
      <c r="O56" s="65">
        <v>5.35</v>
      </c>
      <c r="P56" s="77">
        <v>0.65</v>
      </c>
      <c r="Q56" s="65"/>
      <c r="R56" s="49"/>
    </row>
    <row r="57" spans="1:18">
      <c r="A57" s="31"/>
      <c r="B57" s="13"/>
      <c r="C57" s="279" t="s">
        <v>41</v>
      </c>
      <c r="D57" s="77">
        <f t="shared" si="0"/>
        <v>12</v>
      </c>
      <c r="E57" s="65">
        <f t="shared" si="3"/>
        <v>12</v>
      </c>
      <c r="F57" s="256">
        <f t="shared" si="4"/>
        <v>0</v>
      </c>
      <c r="G57" s="65"/>
      <c r="H57" s="77"/>
      <c r="I57" s="32" t="s">
        <v>41</v>
      </c>
      <c r="J57" s="32"/>
      <c r="K57" s="168"/>
      <c r="L57" s="48"/>
      <c r="M57" s="65"/>
      <c r="N57" s="77"/>
      <c r="O57" s="65"/>
      <c r="P57" s="77"/>
      <c r="Q57" s="65">
        <v>12</v>
      </c>
      <c r="R57" s="49"/>
    </row>
    <row r="58" spans="1:18">
      <c r="A58" s="31"/>
      <c r="B58" s="13"/>
      <c r="C58" s="203" t="s">
        <v>72</v>
      </c>
      <c r="D58" s="77">
        <f t="shared" si="0"/>
        <v>22.1</v>
      </c>
      <c r="E58" s="65">
        <f t="shared" si="3"/>
        <v>21.95</v>
      </c>
      <c r="F58" s="256">
        <f t="shared" si="4"/>
        <v>0.15</v>
      </c>
      <c r="G58" s="65">
        <v>3.15</v>
      </c>
      <c r="H58" s="77">
        <v>0.05</v>
      </c>
      <c r="I58" s="203" t="s">
        <v>72</v>
      </c>
      <c r="J58" s="32" t="s">
        <v>1093</v>
      </c>
      <c r="K58" s="168">
        <v>3.15</v>
      </c>
      <c r="L58" s="48">
        <v>0.05</v>
      </c>
      <c r="M58" s="65">
        <v>5.8</v>
      </c>
      <c r="N58" s="77">
        <v>0.1</v>
      </c>
      <c r="O58" s="65">
        <v>13</v>
      </c>
      <c r="P58" s="77"/>
      <c r="Q58" s="65"/>
      <c r="R58" s="49"/>
    </row>
    <row r="59" spans="1:18">
      <c r="A59" s="31"/>
      <c r="B59" s="13"/>
      <c r="C59" s="279" t="s">
        <v>46</v>
      </c>
      <c r="D59" s="77">
        <f t="shared" si="0"/>
        <v>14</v>
      </c>
      <c r="E59" s="65">
        <f t="shared" si="3"/>
        <v>10.2</v>
      </c>
      <c r="F59" s="256">
        <f t="shared" si="4"/>
        <v>3.8</v>
      </c>
      <c r="G59" s="65"/>
      <c r="H59" s="77"/>
      <c r="I59" s="279"/>
      <c r="J59" s="32"/>
      <c r="K59" s="168"/>
      <c r="L59" s="48"/>
      <c r="M59" s="65"/>
      <c r="N59" s="77"/>
      <c r="O59" s="65">
        <v>10.2</v>
      </c>
      <c r="P59" s="77">
        <v>3.8</v>
      </c>
      <c r="Q59" s="65"/>
      <c r="R59" s="49"/>
    </row>
    <row r="60" spans="1:18">
      <c r="A60" s="31"/>
      <c r="B60" s="13"/>
      <c r="C60" s="203" t="s">
        <v>1109</v>
      </c>
      <c r="D60" s="77">
        <f t="shared" si="0"/>
        <v>10.59</v>
      </c>
      <c r="E60" s="65">
        <f t="shared" si="3"/>
        <v>8.49</v>
      </c>
      <c r="F60" s="256">
        <f t="shared" si="4"/>
        <v>2.1</v>
      </c>
      <c r="G60" s="65"/>
      <c r="H60" s="77"/>
      <c r="I60" s="203"/>
      <c r="J60" s="32"/>
      <c r="K60" s="168"/>
      <c r="L60" s="48"/>
      <c r="M60" s="65">
        <v>8.09</v>
      </c>
      <c r="N60" s="77">
        <v>2</v>
      </c>
      <c r="O60" s="65">
        <v>0.4</v>
      </c>
      <c r="P60" s="77">
        <v>0.1</v>
      </c>
      <c r="Q60" s="65"/>
      <c r="R60" s="49"/>
    </row>
    <row r="61" spans="1:18">
      <c r="A61" s="31"/>
      <c r="B61" s="13"/>
      <c r="C61" s="279" t="s">
        <v>1110</v>
      </c>
      <c r="D61" s="77">
        <f t="shared" si="0"/>
        <v>30.6</v>
      </c>
      <c r="E61" s="65">
        <f t="shared" si="3"/>
        <v>30.6</v>
      </c>
      <c r="F61" s="256">
        <f t="shared" si="4"/>
        <v>0</v>
      </c>
      <c r="G61" s="65"/>
      <c r="H61" s="77"/>
      <c r="I61" s="279"/>
      <c r="J61" s="32"/>
      <c r="K61" s="168"/>
      <c r="L61" s="48"/>
      <c r="M61" s="65">
        <v>0.6</v>
      </c>
      <c r="N61" s="77"/>
      <c r="O61" s="65">
        <v>30</v>
      </c>
      <c r="P61" s="77"/>
      <c r="Q61" s="65"/>
      <c r="R61" s="49"/>
    </row>
    <row r="62" spans="1:18">
      <c r="A62" s="31"/>
      <c r="B62" s="13"/>
      <c r="C62" s="279" t="s">
        <v>143</v>
      </c>
      <c r="D62" s="77">
        <f t="shared" si="0"/>
        <v>40.43</v>
      </c>
      <c r="E62" s="65">
        <f t="shared" si="3"/>
        <v>40.4</v>
      </c>
      <c r="F62" s="256">
        <f t="shared" si="4"/>
        <v>0.03</v>
      </c>
      <c r="G62" s="65"/>
      <c r="H62" s="77"/>
      <c r="I62" s="279"/>
      <c r="J62" s="32"/>
      <c r="K62" s="168"/>
      <c r="L62" s="48"/>
      <c r="M62" s="65"/>
      <c r="N62" s="77"/>
      <c r="O62" s="65">
        <v>40.1</v>
      </c>
      <c r="P62" s="77">
        <v>0.03</v>
      </c>
      <c r="Q62" s="65">
        <v>0.3</v>
      </c>
      <c r="R62" s="49"/>
    </row>
    <row r="63" spans="1:18">
      <c r="A63" s="31"/>
      <c r="B63" s="13"/>
      <c r="C63" s="203" t="s">
        <v>1111</v>
      </c>
      <c r="D63" s="77">
        <f t="shared" si="0"/>
        <v>12</v>
      </c>
      <c r="E63" s="65">
        <f t="shared" si="3"/>
        <v>12</v>
      </c>
      <c r="F63" s="256">
        <f t="shared" si="4"/>
        <v>0</v>
      </c>
      <c r="G63" s="65"/>
      <c r="H63" s="77"/>
      <c r="I63" s="203"/>
      <c r="J63" s="32"/>
      <c r="K63" s="168"/>
      <c r="L63" s="48"/>
      <c r="M63" s="65"/>
      <c r="N63" s="77"/>
      <c r="O63" s="65">
        <v>12</v>
      </c>
      <c r="P63" s="77"/>
      <c r="Q63" s="65"/>
      <c r="R63" s="49"/>
    </row>
    <row r="64" spans="1:18">
      <c r="A64" s="40">
        <v>4</v>
      </c>
      <c r="B64" s="59" t="s">
        <v>167</v>
      </c>
      <c r="C64" s="281" t="s">
        <v>964</v>
      </c>
      <c r="D64" s="77">
        <f t="shared" si="0"/>
        <v>9</v>
      </c>
      <c r="E64" s="65">
        <f t="shared" si="3"/>
        <v>6.18</v>
      </c>
      <c r="F64" s="256">
        <f t="shared" si="4"/>
        <v>2.82</v>
      </c>
      <c r="G64" s="65"/>
      <c r="H64" s="77"/>
      <c r="I64" s="281"/>
      <c r="J64" s="32"/>
      <c r="K64" s="168"/>
      <c r="L64" s="48"/>
      <c r="M64" s="65"/>
      <c r="N64" s="65"/>
      <c r="O64" s="65">
        <v>6.18</v>
      </c>
      <c r="P64" s="65">
        <v>2.82</v>
      </c>
      <c r="Q64" s="65"/>
      <c r="R64" s="77"/>
    </row>
    <row r="65" spans="1:18">
      <c r="A65" s="40"/>
      <c r="B65" s="59"/>
      <c r="C65" s="203" t="s">
        <v>45</v>
      </c>
      <c r="D65" s="77">
        <f t="shared" si="0"/>
        <v>10</v>
      </c>
      <c r="E65" s="65">
        <f t="shared" si="3"/>
        <v>9</v>
      </c>
      <c r="F65" s="256">
        <f t="shared" si="4"/>
        <v>1</v>
      </c>
      <c r="G65" s="65"/>
      <c r="H65" s="77"/>
      <c r="I65" s="203"/>
      <c r="J65" s="32"/>
      <c r="K65" s="168"/>
      <c r="L65" s="48"/>
      <c r="M65" s="65"/>
      <c r="N65" s="65"/>
      <c r="O65" s="65">
        <v>9</v>
      </c>
      <c r="P65" s="65">
        <v>1</v>
      </c>
      <c r="Q65" s="65"/>
      <c r="R65" s="77"/>
    </row>
    <row r="66" spans="1:18">
      <c r="A66" s="40"/>
      <c r="B66" s="59"/>
      <c r="C66" s="203" t="s">
        <v>96</v>
      </c>
      <c r="D66" s="77">
        <f t="shared" si="0"/>
        <v>9.5</v>
      </c>
      <c r="E66" s="65">
        <f t="shared" si="3"/>
        <v>9.43</v>
      </c>
      <c r="F66" s="256">
        <f t="shared" si="4"/>
        <v>0.07</v>
      </c>
      <c r="G66" s="65">
        <v>2</v>
      </c>
      <c r="H66" s="77"/>
      <c r="I66" s="203" t="s">
        <v>96</v>
      </c>
      <c r="J66" s="32" t="s">
        <v>1093</v>
      </c>
      <c r="K66" s="168">
        <v>2</v>
      </c>
      <c r="L66" s="48"/>
      <c r="M66" s="65">
        <v>4.71</v>
      </c>
      <c r="N66" s="65">
        <v>0.07</v>
      </c>
      <c r="O66" s="65">
        <v>2.72</v>
      </c>
      <c r="P66" s="65"/>
      <c r="Q66" s="65"/>
      <c r="R66" s="77"/>
    </row>
    <row r="67" spans="1:18">
      <c r="A67" s="40"/>
      <c r="B67" s="59"/>
      <c r="C67" s="32" t="s">
        <v>168</v>
      </c>
      <c r="D67" s="77">
        <f t="shared" si="0"/>
        <v>6.61</v>
      </c>
      <c r="E67" s="65">
        <f t="shared" si="3"/>
        <v>5.61</v>
      </c>
      <c r="F67" s="256">
        <f t="shared" si="4"/>
        <v>1</v>
      </c>
      <c r="G67" s="65">
        <v>0.07</v>
      </c>
      <c r="H67" s="77"/>
      <c r="I67" s="32" t="s">
        <v>168</v>
      </c>
      <c r="J67" s="32" t="s">
        <v>1096</v>
      </c>
      <c r="K67" s="168">
        <v>0.07</v>
      </c>
      <c r="L67" s="48"/>
      <c r="M67" s="65">
        <v>2.5</v>
      </c>
      <c r="N67" s="65">
        <v>1</v>
      </c>
      <c r="O67" s="65">
        <v>3.04</v>
      </c>
      <c r="P67" s="65"/>
      <c r="Q67" s="65"/>
      <c r="R67" s="77"/>
    </row>
    <row r="68" spans="1:18">
      <c r="A68" s="40"/>
      <c r="B68" s="59"/>
      <c r="C68" s="279" t="s">
        <v>568</v>
      </c>
      <c r="D68" s="77">
        <f t="shared" si="0"/>
        <v>9</v>
      </c>
      <c r="E68" s="65">
        <f t="shared" si="3"/>
        <v>9</v>
      </c>
      <c r="F68" s="256">
        <f t="shared" si="4"/>
        <v>0</v>
      </c>
      <c r="G68" s="65"/>
      <c r="H68" s="77"/>
      <c r="I68" s="279"/>
      <c r="J68" s="32"/>
      <c r="K68" s="168"/>
      <c r="L68" s="48"/>
      <c r="M68" s="65"/>
      <c r="N68" s="65"/>
      <c r="O68" s="65">
        <v>1</v>
      </c>
      <c r="P68" s="65"/>
      <c r="Q68" s="65">
        <v>8</v>
      </c>
      <c r="R68" s="77"/>
    </row>
    <row r="69" spans="1:18">
      <c r="A69" s="40"/>
      <c r="B69" s="59"/>
      <c r="C69" s="203" t="s">
        <v>53</v>
      </c>
      <c r="D69" s="77">
        <f t="shared" si="0"/>
        <v>5.53</v>
      </c>
      <c r="E69" s="65">
        <f t="shared" si="3"/>
        <v>5.2</v>
      </c>
      <c r="F69" s="256">
        <f t="shared" si="4"/>
        <v>0.33</v>
      </c>
      <c r="G69" s="65">
        <v>0.23</v>
      </c>
      <c r="H69" s="77"/>
      <c r="I69" s="203" t="s">
        <v>53</v>
      </c>
      <c r="J69" s="32"/>
      <c r="K69" s="168">
        <v>0.23</v>
      </c>
      <c r="L69" s="48"/>
      <c r="M69" s="65">
        <v>0.21</v>
      </c>
      <c r="N69" s="65"/>
      <c r="O69" s="65">
        <v>4.76</v>
      </c>
      <c r="P69" s="65">
        <v>0.33</v>
      </c>
      <c r="Q69" s="65"/>
      <c r="R69" s="77"/>
    </row>
    <row r="70" spans="1:18">
      <c r="A70" s="40"/>
      <c r="B70" s="59"/>
      <c r="C70" s="281" t="s">
        <v>253</v>
      </c>
      <c r="D70" s="77">
        <f t="shared" ref="D70:D133" si="5">SUM(E70:F70)</f>
        <v>6.98</v>
      </c>
      <c r="E70" s="65">
        <f t="shared" si="3"/>
        <v>6.98</v>
      </c>
      <c r="F70" s="256">
        <f t="shared" si="4"/>
        <v>0</v>
      </c>
      <c r="G70" s="65">
        <v>5.95</v>
      </c>
      <c r="H70" s="77"/>
      <c r="I70" s="281" t="s">
        <v>253</v>
      </c>
      <c r="J70" s="32" t="s">
        <v>1093</v>
      </c>
      <c r="K70" s="168">
        <v>5.95</v>
      </c>
      <c r="L70" s="48"/>
      <c r="M70" s="65">
        <v>1.03</v>
      </c>
      <c r="N70" s="65"/>
      <c r="O70" s="65"/>
      <c r="P70" s="65"/>
      <c r="Q70" s="65"/>
      <c r="R70" s="77"/>
    </row>
    <row r="71" spans="1:18">
      <c r="A71" s="40"/>
      <c r="B71" s="59"/>
      <c r="C71" s="281" t="s">
        <v>1112</v>
      </c>
      <c r="D71" s="77">
        <f t="shared" si="5"/>
        <v>7</v>
      </c>
      <c r="E71" s="65">
        <f t="shared" ref="E71:E134" si="6">SUM(K71,M71,O71,Q71)</f>
        <v>4</v>
      </c>
      <c r="F71" s="256">
        <f t="shared" ref="F71:F134" si="7">SUM(L71,N71,P71,R71)</f>
        <v>3</v>
      </c>
      <c r="G71" s="65"/>
      <c r="H71" s="77"/>
      <c r="I71" s="281"/>
      <c r="J71" s="32"/>
      <c r="K71" s="168"/>
      <c r="L71" s="48"/>
      <c r="M71" s="65"/>
      <c r="N71" s="65"/>
      <c r="O71" s="65">
        <v>4</v>
      </c>
      <c r="P71" s="65">
        <v>3</v>
      </c>
      <c r="Q71" s="65"/>
      <c r="R71" s="77"/>
    </row>
    <row r="72" spans="1:18">
      <c r="A72" s="40"/>
      <c r="B72" s="59"/>
      <c r="C72" s="203" t="s">
        <v>578</v>
      </c>
      <c r="D72" s="77">
        <f t="shared" si="5"/>
        <v>8</v>
      </c>
      <c r="E72" s="65">
        <f t="shared" si="6"/>
        <v>8</v>
      </c>
      <c r="F72" s="256">
        <f t="shared" si="7"/>
        <v>0</v>
      </c>
      <c r="G72" s="65"/>
      <c r="H72" s="77"/>
      <c r="I72" s="203"/>
      <c r="J72" s="32"/>
      <c r="K72" s="168"/>
      <c r="L72" s="48"/>
      <c r="M72" s="65"/>
      <c r="N72" s="65"/>
      <c r="O72" s="65">
        <v>8</v>
      </c>
      <c r="P72" s="65"/>
      <c r="Q72" s="65"/>
      <c r="R72" s="77"/>
    </row>
    <row r="73" spans="1:18">
      <c r="A73" s="40"/>
      <c r="B73" s="59"/>
      <c r="C73" s="203" t="s">
        <v>116</v>
      </c>
      <c r="D73" s="77">
        <f t="shared" si="5"/>
        <v>9.09</v>
      </c>
      <c r="E73" s="65">
        <f t="shared" si="6"/>
        <v>9.09</v>
      </c>
      <c r="F73" s="256">
        <f t="shared" si="7"/>
        <v>0</v>
      </c>
      <c r="G73" s="65"/>
      <c r="H73" s="77"/>
      <c r="I73" s="203"/>
      <c r="J73" s="32"/>
      <c r="K73" s="168"/>
      <c r="L73" s="48"/>
      <c r="M73" s="65"/>
      <c r="N73" s="65"/>
      <c r="O73" s="65">
        <v>9.09</v>
      </c>
      <c r="P73" s="65"/>
      <c r="Q73" s="65"/>
      <c r="R73" s="77"/>
    </row>
    <row r="74" spans="1:18">
      <c r="A74" s="40"/>
      <c r="B74" s="59"/>
      <c r="C74" s="203" t="s">
        <v>977</v>
      </c>
      <c r="D74" s="77">
        <f t="shared" si="5"/>
        <v>10</v>
      </c>
      <c r="E74" s="65">
        <f t="shared" si="6"/>
        <v>10</v>
      </c>
      <c r="F74" s="256">
        <f t="shared" si="7"/>
        <v>0</v>
      </c>
      <c r="G74" s="65"/>
      <c r="H74" s="77"/>
      <c r="I74" s="203"/>
      <c r="J74" s="32"/>
      <c r="K74" s="168"/>
      <c r="L74" s="48"/>
      <c r="M74" s="65">
        <v>10</v>
      </c>
      <c r="N74" s="65"/>
      <c r="O74" s="65"/>
      <c r="P74" s="65"/>
      <c r="Q74" s="65"/>
      <c r="R74" s="77"/>
    </row>
    <row r="75" spans="1:18">
      <c r="A75" s="40"/>
      <c r="B75" s="59"/>
      <c r="C75" s="203" t="s">
        <v>55</v>
      </c>
      <c r="D75" s="77">
        <f t="shared" si="5"/>
        <v>6.89</v>
      </c>
      <c r="E75" s="65">
        <f t="shared" si="6"/>
        <v>6.89</v>
      </c>
      <c r="F75" s="256">
        <f t="shared" si="7"/>
        <v>0</v>
      </c>
      <c r="G75" s="65"/>
      <c r="H75" s="77"/>
      <c r="I75" s="203"/>
      <c r="J75" s="32"/>
      <c r="K75" s="168"/>
      <c r="L75" s="48"/>
      <c r="M75" s="65">
        <v>5.15</v>
      </c>
      <c r="N75" s="65"/>
      <c r="O75" s="65">
        <v>1.74</v>
      </c>
      <c r="P75" s="65"/>
      <c r="Q75" s="65"/>
      <c r="R75" s="77"/>
    </row>
    <row r="76" spans="1:18">
      <c r="A76" s="40"/>
      <c r="B76" s="59"/>
      <c r="C76" s="203" t="s">
        <v>186</v>
      </c>
      <c r="D76" s="77">
        <f t="shared" si="5"/>
        <v>6.17</v>
      </c>
      <c r="E76" s="65">
        <f t="shared" si="6"/>
        <v>3.12</v>
      </c>
      <c r="F76" s="256">
        <f t="shared" si="7"/>
        <v>3.05</v>
      </c>
      <c r="G76" s="65"/>
      <c r="H76" s="77"/>
      <c r="I76" s="203"/>
      <c r="J76" s="32"/>
      <c r="K76" s="168"/>
      <c r="L76" s="48"/>
      <c r="M76" s="65"/>
      <c r="N76" s="65"/>
      <c r="O76" s="65">
        <v>3.12</v>
      </c>
      <c r="P76" s="65">
        <v>3.05</v>
      </c>
      <c r="Q76" s="65"/>
      <c r="R76" s="77"/>
    </row>
    <row r="77" spans="1:18">
      <c r="A77" s="40"/>
      <c r="B77" s="59"/>
      <c r="C77" s="279" t="s">
        <v>1113</v>
      </c>
      <c r="D77" s="77">
        <f t="shared" si="5"/>
        <v>10</v>
      </c>
      <c r="E77" s="65">
        <f t="shared" si="6"/>
        <v>10</v>
      </c>
      <c r="F77" s="256">
        <f t="shared" si="7"/>
        <v>0</v>
      </c>
      <c r="G77" s="65"/>
      <c r="H77" s="77"/>
      <c r="I77" s="279"/>
      <c r="J77" s="32"/>
      <c r="K77" s="168"/>
      <c r="L77" s="48"/>
      <c r="M77" s="65"/>
      <c r="N77" s="65"/>
      <c r="O77" s="65">
        <v>10</v>
      </c>
      <c r="P77" s="65"/>
      <c r="Q77" s="65"/>
      <c r="R77" s="77"/>
    </row>
    <row r="78" spans="1:18">
      <c r="A78" s="40"/>
      <c r="B78" s="59"/>
      <c r="C78" s="203" t="s">
        <v>536</v>
      </c>
      <c r="D78" s="77">
        <f t="shared" si="5"/>
        <v>5.24</v>
      </c>
      <c r="E78" s="65">
        <f t="shared" si="6"/>
        <v>5.24</v>
      </c>
      <c r="F78" s="256">
        <f t="shared" si="7"/>
        <v>0</v>
      </c>
      <c r="G78" s="65"/>
      <c r="H78" s="77"/>
      <c r="I78" s="203"/>
      <c r="J78" s="32"/>
      <c r="K78" s="168"/>
      <c r="L78" s="48"/>
      <c r="M78" s="65">
        <v>2.5</v>
      </c>
      <c r="N78" s="65"/>
      <c r="O78" s="65">
        <v>2.74</v>
      </c>
      <c r="P78" s="65"/>
      <c r="Q78" s="65"/>
      <c r="R78" s="77"/>
    </row>
    <row r="79" spans="1:18">
      <c r="A79" s="40"/>
      <c r="B79" s="59"/>
      <c r="C79" s="203" t="s">
        <v>58</v>
      </c>
      <c r="D79" s="77">
        <f t="shared" si="5"/>
        <v>9.46</v>
      </c>
      <c r="E79" s="65">
        <f t="shared" si="6"/>
        <v>8.13</v>
      </c>
      <c r="F79" s="256">
        <f t="shared" si="7"/>
        <v>1.33</v>
      </c>
      <c r="G79" s="65">
        <v>0.22</v>
      </c>
      <c r="H79" s="77"/>
      <c r="I79" s="203" t="s">
        <v>58</v>
      </c>
      <c r="J79" s="32"/>
      <c r="K79" s="168">
        <v>0.22</v>
      </c>
      <c r="L79" s="48"/>
      <c r="M79" s="65">
        <v>0.65</v>
      </c>
      <c r="N79" s="65"/>
      <c r="O79" s="65">
        <v>7.26</v>
      </c>
      <c r="P79" s="65">
        <v>1.33</v>
      </c>
      <c r="Q79" s="65"/>
      <c r="R79" s="77"/>
    </row>
    <row r="80" spans="1:18">
      <c r="A80" s="40"/>
      <c r="B80" s="59"/>
      <c r="C80" s="279" t="s">
        <v>1114</v>
      </c>
      <c r="D80" s="77">
        <f t="shared" si="5"/>
        <v>7</v>
      </c>
      <c r="E80" s="65">
        <f t="shared" si="6"/>
        <v>7</v>
      </c>
      <c r="F80" s="256">
        <f t="shared" si="7"/>
        <v>0</v>
      </c>
      <c r="G80" s="65"/>
      <c r="H80" s="77"/>
      <c r="I80" s="279"/>
      <c r="J80" s="32"/>
      <c r="K80" s="168"/>
      <c r="L80" s="48"/>
      <c r="M80" s="65"/>
      <c r="N80" s="65"/>
      <c r="O80" s="65">
        <v>1</v>
      </c>
      <c r="P80" s="65"/>
      <c r="Q80" s="65">
        <v>6</v>
      </c>
      <c r="R80" s="77"/>
    </row>
    <row r="81" spans="1:18">
      <c r="A81" s="40"/>
      <c r="B81" s="59"/>
      <c r="C81" s="288" t="s">
        <v>102</v>
      </c>
      <c r="D81" s="77">
        <f t="shared" si="5"/>
        <v>8.08</v>
      </c>
      <c r="E81" s="65">
        <f t="shared" si="6"/>
        <v>8.08</v>
      </c>
      <c r="F81" s="256">
        <f t="shared" si="7"/>
        <v>0</v>
      </c>
      <c r="G81" s="65"/>
      <c r="H81" s="77"/>
      <c r="I81" s="32"/>
      <c r="J81" s="32"/>
      <c r="K81" s="168"/>
      <c r="L81" s="48"/>
      <c r="M81" s="65">
        <v>0.07</v>
      </c>
      <c r="N81" s="65"/>
      <c r="O81" s="65">
        <v>8.01</v>
      </c>
      <c r="P81" s="65"/>
      <c r="Q81" s="65"/>
      <c r="R81" s="77"/>
    </row>
    <row r="82" spans="1:18">
      <c r="A82" s="40"/>
      <c r="B82" s="59"/>
      <c r="C82" s="203" t="s">
        <v>48</v>
      </c>
      <c r="D82" s="77">
        <f t="shared" si="5"/>
        <v>6.75</v>
      </c>
      <c r="E82" s="65">
        <f t="shared" si="6"/>
        <v>6.75</v>
      </c>
      <c r="F82" s="256">
        <f t="shared" si="7"/>
        <v>0</v>
      </c>
      <c r="G82" s="65">
        <v>1.2</v>
      </c>
      <c r="H82" s="77"/>
      <c r="I82" s="203" t="s">
        <v>48</v>
      </c>
      <c r="J82" s="32" t="s">
        <v>1093</v>
      </c>
      <c r="K82" s="168">
        <v>1.2</v>
      </c>
      <c r="L82" s="48"/>
      <c r="M82" s="65">
        <v>0.83</v>
      </c>
      <c r="N82" s="65"/>
      <c r="O82" s="65">
        <v>4.72</v>
      </c>
      <c r="P82" s="65"/>
      <c r="Q82" s="65"/>
      <c r="R82" s="77"/>
    </row>
    <row r="83" spans="1:18">
      <c r="A83" s="40"/>
      <c r="B83" s="59"/>
      <c r="C83" s="279" t="s">
        <v>1115</v>
      </c>
      <c r="D83" s="77">
        <f t="shared" si="5"/>
        <v>8</v>
      </c>
      <c r="E83" s="65">
        <f t="shared" si="6"/>
        <v>8</v>
      </c>
      <c r="F83" s="256">
        <f t="shared" si="7"/>
        <v>0</v>
      </c>
      <c r="G83" s="65"/>
      <c r="H83" s="77"/>
      <c r="I83" s="279"/>
      <c r="J83" s="32"/>
      <c r="K83" s="168"/>
      <c r="L83" s="48"/>
      <c r="M83" s="65"/>
      <c r="N83" s="65"/>
      <c r="O83" s="65">
        <v>8</v>
      </c>
      <c r="P83" s="65"/>
      <c r="Q83" s="65"/>
      <c r="R83" s="77"/>
    </row>
    <row r="84" spans="1:18">
      <c r="A84" s="40"/>
      <c r="B84" s="59"/>
      <c r="C84" s="281" t="s">
        <v>142</v>
      </c>
      <c r="D84" s="77">
        <f t="shared" si="5"/>
        <v>7.05</v>
      </c>
      <c r="E84" s="65">
        <f t="shared" si="6"/>
        <v>2.05</v>
      </c>
      <c r="F84" s="256">
        <f t="shared" si="7"/>
        <v>5</v>
      </c>
      <c r="G84" s="65">
        <v>0.05</v>
      </c>
      <c r="H84" s="77"/>
      <c r="I84" s="281" t="s">
        <v>142</v>
      </c>
      <c r="J84" s="32" t="s">
        <v>1093</v>
      </c>
      <c r="K84" s="168">
        <v>0.05</v>
      </c>
      <c r="L84" s="48"/>
      <c r="M84" s="65"/>
      <c r="N84" s="65"/>
      <c r="O84" s="65">
        <v>2</v>
      </c>
      <c r="P84" s="65">
        <v>5</v>
      </c>
      <c r="Q84" s="65"/>
      <c r="R84" s="77"/>
    </row>
    <row r="85" spans="1:18">
      <c r="A85" s="40"/>
      <c r="B85" s="59"/>
      <c r="C85" s="281" t="s">
        <v>1116</v>
      </c>
      <c r="D85" s="77">
        <f t="shared" si="5"/>
        <v>6</v>
      </c>
      <c r="E85" s="65">
        <f t="shared" si="6"/>
        <v>6</v>
      </c>
      <c r="F85" s="256">
        <f t="shared" si="7"/>
        <v>0</v>
      </c>
      <c r="G85" s="65"/>
      <c r="H85" s="77"/>
      <c r="I85" s="281"/>
      <c r="J85" s="32"/>
      <c r="K85" s="168"/>
      <c r="L85" s="48"/>
      <c r="M85" s="65"/>
      <c r="N85" s="65"/>
      <c r="O85" s="65">
        <v>6</v>
      </c>
      <c r="P85" s="65"/>
      <c r="Q85" s="65"/>
      <c r="R85" s="77"/>
    </row>
    <row r="86" spans="1:18">
      <c r="A86" s="40"/>
      <c r="B86" s="59"/>
      <c r="C86" s="279" t="s">
        <v>86</v>
      </c>
      <c r="D86" s="77">
        <f t="shared" si="5"/>
        <v>10</v>
      </c>
      <c r="E86" s="65">
        <f t="shared" si="6"/>
        <v>10</v>
      </c>
      <c r="F86" s="256">
        <f t="shared" si="7"/>
        <v>0</v>
      </c>
      <c r="G86" s="65"/>
      <c r="H86" s="77"/>
      <c r="I86" s="279"/>
      <c r="J86" s="32"/>
      <c r="K86" s="168"/>
      <c r="L86" s="48"/>
      <c r="M86" s="65"/>
      <c r="N86" s="65"/>
      <c r="O86" s="65"/>
      <c r="P86" s="65"/>
      <c r="Q86" s="65">
        <v>10</v>
      </c>
      <c r="R86" s="77"/>
    </row>
    <row r="87" spans="1:18">
      <c r="A87" s="40"/>
      <c r="B87" s="59"/>
      <c r="C87" s="279" t="s">
        <v>566</v>
      </c>
      <c r="D87" s="77">
        <f t="shared" si="5"/>
        <v>5.35</v>
      </c>
      <c r="E87" s="65">
        <f t="shared" si="6"/>
        <v>5.01</v>
      </c>
      <c r="F87" s="256">
        <f t="shared" si="7"/>
        <v>0.34</v>
      </c>
      <c r="G87" s="65"/>
      <c r="H87" s="77"/>
      <c r="I87" s="279"/>
      <c r="J87" s="32"/>
      <c r="K87" s="168"/>
      <c r="L87" s="48"/>
      <c r="M87" s="65"/>
      <c r="N87" s="65"/>
      <c r="O87" s="65">
        <v>5.01</v>
      </c>
      <c r="P87" s="65">
        <v>0.34</v>
      </c>
      <c r="Q87" s="65"/>
      <c r="R87" s="77"/>
    </row>
    <row r="88" spans="1:18">
      <c r="A88" s="40"/>
      <c r="B88" s="59"/>
      <c r="C88" s="203" t="s">
        <v>1117</v>
      </c>
      <c r="D88" s="77">
        <f t="shared" si="5"/>
        <v>7.4</v>
      </c>
      <c r="E88" s="65">
        <f t="shared" si="6"/>
        <v>7.4</v>
      </c>
      <c r="F88" s="256">
        <f t="shared" si="7"/>
        <v>0</v>
      </c>
      <c r="G88" s="65"/>
      <c r="H88" s="77"/>
      <c r="I88" s="203"/>
      <c r="J88" s="32"/>
      <c r="K88" s="168"/>
      <c r="L88" s="48"/>
      <c r="M88" s="65"/>
      <c r="N88" s="65"/>
      <c r="O88" s="65">
        <v>7.4</v>
      </c>
      <c r="P88" s="65"/>
      <c r="Q88" s="65"/>
      <c r="R88" s="77"/>
    </row>
    <row r="89" spans="1:18">
      <c r="A89" s="40">
        <v>5</v>
      </c>
      <c r="B89" s="9" t="s">
        <v>196</v>
      </c>
      <c r="C89" s="203" t="s">
        <v>136</v>
      </c>
      <c r="D89" s="77">
        <f t="shared" si="5"/>
        <v>1.75</v>
      </c>
      <c r="E89" s="65">
        <f t="shared" si="6"/>
        <v>1.73</v>
      </c>
      <c r="F89" s="256">
        <f t="shared" si="7"/>
        <v>0.02</v>
      </c>
      <c r="G89" s="65">
        <v>0.25</v>
      </c>
      <c r="H89" s="77"/>
      <c r="I89" s="203" t="s">
        <v>136</v>
      </c>
      <c r="J89" s="32"/>
      <c r="K89" s="168">
        <v>0.25</v>
      </c>
      <c r="L89" s="48"/>
      <c r="M89" s="65">
        <v>1.48</v>
      </c>
      <c r="N89" s="77">
        <v>0.02</v>
      </c>
      <c r="O89" s="65"/>
      <c r="P89" s="77"/>
      <c r="Q89" s="65"/>
      <c r="R89" s="77"/>
    </row>
    <row r="90" spans="1:18">
      <c r="A90" s="40"/>
      <c r="B90" s="13"/>
      <c r="C90" s="281" t="s">
        <v>169</v>
      </c>
      <c r="D90" s="77">
        <f t="shared" si="5"/>
        <v>2.98</v>
      </c>
      <c r="E90" s="65">
        <f t="shared" si="6"/>
        <v>2.98</v>
      </c>
      <c r="F90" s="256">
        <f t="shared" si="7"/>
        <v>0</v>
      </c>
      <c r="G90" s="65">
        <v>1.71</v>
      </c>
      <c r="H90" s="77"/>
      <c r="I90" s="281" t="s">
        <v>169</v>
      </c>
      <c r="J90" s="32" t="s">
        <v>1093</v>
      </c>
      <c r="K90" s="168">
        <v>1.71</v>
      </c>
      <c r="L90" s="48"/>
      <c r="M90" s="65">
        <v>0.65</v>
      </c>
      <c r="N90" s="77"/>
      <c r="O90" s="65">
        <v>0.62</v>
      </c>
      <c r="P90" s="77"/>
      <c r="Q90" s="65"/>
      <c r="R90" s="77"/>
    </row>
    <row r="91" spans="1:18">
      <c r="A91" s="40"/>
      <c r="B91" s="13"/>
      <c r="C91" s="203" t="s">
        <v>1118</v>
      </c>
      <c r="D91" s="77">
        <f t="shared" si="5"/>
        <v>1.16</v>
      </c>
      <c r="E91" s="65">
        <f t="shared" si="6"/>
        <v>1.16</v>
      </c>
      <c r="F91" s="256">
        <f t="shared" si="7"/>
        <v>0</v>
      </c>
      <c r="G91" s="65">
        <v>1.16</v>
      </c>
      <c r="H91" s="77"/>
      <c r="I91" s="203" t="s">
        <v>1118</v>
      </c>
      <c r="J91" s="32" t="s">
        <v>1093</v>
      </c>
      <c r="K91" s="168">
        <v>1.16</v>
      </c>
      <c r="L91" s="48"/>
      <c r="M91" s="65"/>
      <c r="N91" s="77"/>
      <c r="O91" s="65"/>
      <c r="P91" s="77"/>
      <c r="Q91" s="65"/>
      <c r="R91" s="77"/>
    </row>
    <row r="92" spans="1:18">
      <c r="A92" s="40"/>
      <c r="B92" s="13"/>
      <c r="C92" s="203" t="s">
        <v>1119</v>
      </c>
      <c r="D92" s="77">
        <f t="shared" si="5"/>
        <v>4.54</v>
      </c>
      <c r="E92" s="65">
        <f t="shared" si="6"/>
        <v>4.05</v>
      </c>
      <c r="F92" s="256">
        <f t="shared" si="7"/>
        <v>0.49</v>
      </c>
      <c r="G92" s="65"/>
      <c r="H92" s="77"/>
      <c r="I92" s="203"/>
      <c r="J92" s="32"/>
      <c r="K92" s="168"/>
      <c r="L92" s="48"/>
      <c r="M92" s="65">
        <v>1</v>
      </c>
      <c r="N92" s="77"/>
      <c r="O92" s="65">
        <v>3.05</v>
      </c>
      <c r="P92" s="77">
        <v>0.49</v>
      </c>
      <c r="Q92" s="65"/>
      <c r="R92" s="77"/>
    </row>
    <row r="93" spans="1:18">
      <c r="A93" s="40"/>
      <c r="B93" s="13"/>
      <c r="C93" s="203" t="s">
        <v>240</v>
      </c>
      <c r="D93" s="77">
        <f t="shared" si="5"/>
        <v>1.16</v>
      </c>
      <c r="E93" s="65">
        <f t="shared" si="6"/>
        <v>1.14</v>
      </c>
      <c r="F93" s="256">
        <f t="shared" si="7"/>
        <v>0.02</v>
      </c>
      <c r="G93" s="65"/>
      <c r="H93" s="77"/>
      <c r="I93" s="203"/>
      <c r="J93" s="32"/>
      <c r="K93" s="168"/>
      <c r="L93" s="48"/>
      <c r="M93" s="65">
        <v>0.08</v>
      </c>
      <c r="N93" s="77">
        <v>0.02</v>
      </c>
      <c r="O93" s="65">
        <v>1.06</v>
      </c>
      <c r="P93" s="77"/>
      <c r="Q93" s="65"/>
      <c r="R93" s="77"/>
    </row>
    <row r="94" spans="1:18">
      <c r="A94" s="40"/>
      <c r="B94" s="13"/>
      <c r="C94" s="203" t="s">
        <v>89</v>
      </c>
      <c r="D94" s="77">
        <f t="shared" si="5"/>
        <v>4.83</v>
      </c>
      <c r="E94" s="65">
        <f t="shared" si="6"/>
        <v>4.53</v>
      </c>
      <c r="F94" s="256">
        <f t="shared" si="7"/>
        <v>0.3</v>
      </c>
      <c r="G94" s="65">
        <v>0.53</v>
      </c>
      <c r="H94" s="77"/>
      <c r="I94" s="203" t="s">
        <v>89</v>
      </c>
      <c r="J94" s="32" t="s">
        <v>1093</v>
      </c>
      <c r="K94" s="168">
        <v>0.53</v>
      </c>
      <c r="L94" s="48"/>
      <c r="M94" s="65">
        <v>2.67</v>
      </c>
      <c r="N94" s="77"/>
      <c r="O94" s="65">
        <v>1.33</v>
      </c>
      <c r="P94" s="77">
        <v>0.3</v>
      </c>
      <c r="Q94" s="65"/>
      <c r="R94" s="77"/>
    </row>
    <row r="95" spans="1:18">
      <c r="A95" s="40"/>
      <c r="B95" s="13"/>
      <c r="C95" s="203" t="s">
        <v>148</v>
      </c>
      <c r="D95" s="77">
        <f t="shared" si="5"/>
        <v>1</v>
      </c>
      <c r="E95" s="65">
        <f t="shared" si="6"/>
        <v>1</v>
      </c>
      <c r="F95" s="256">
        <f t="shared" si="7"/>
        <v>0</v>
      </c>
      <c r="G95" s="65"/>
      <c r="H95" s="77"/>
      <c r="I95" s="203"/>
      <c r="J95" s="32"/>
      <c r="K95" s="168"/>
      <c r="L95" s="48"/>
      <c r="M95" s="65"/>
      <c r="N95" s="77"/>
      <c r="O95" s="65">
        <v>1</v>
      </c>
      <c r="P95" s="77"/>
      <c r="Q95" s="65"/>
      <c r="R95" s="77"/>
    </row>
    <row r="96" spans="1:18">
      <c r="A96" s="40"/>
      <c r="B96" s="13"/>
      <c r="C96" s="32" t="s">
        <v>1120</v>
      </c>
      <c r="D96" s="77">
        <f t="shared" si="5"/>
        <v>1</v>
      </c>
      <c r="E96" s="65">
        <f t="shared" si="6"/>
        <v>1</v>
      </c>
      <c r="F96" s="256">
        <f t="shared" si="7"/>
        <v>0</v>
      </c>
      <c r="G96" s="65"/>
      <c r="H96" s="77"/>
      <c r="I96" s="32"/>
      <c r="J96" s="32"/>
      <c r="K96" s="168"/>
      <c r="L96" s="48"/>
      <c r="M96" s="65"/>
      <c r="N96" s="77"/>
      <c r="O96" s="65">
        <v>1</v>
      </c>
      <c r="P96" s="77"/>
      <c r="Q96" s="65"/>
      <c r="R96" s="77"/>
    </row>
    <row r="97" spans="1:18">
      <c r="A97" s="40"/>
      <c r="B97" s="13"/>
      <c r="C97" s="279" t="s">
        <v>1121</v>
      </c>
      <c r="D97" s="77">
        <f t="shared" si="5"/>
        <v>1.09</v>
      </c>
      <c r="E97" s="65">
        <f t="shared" si="6"/>
        <v>1.05</v>
      </c>
      <c r="F97" s="256">
        <f t="shared" si="7"/>
        <v>0.04</v>
      </c>
      <c r="G97" s="65"/>
      <c r="H97" s="77"/>
      <c r="I97" s="279"/>
      <c r="J97" s="32"/>
      <c r="K97" s="168"/>
      <c r="L97" s="48"/>
      <c r="M97" s="65">
        <v>0.05</v>
      </c>
      <c r="N97" s="77"/>
      <c r="O97" s="65">
        <v>1</v>
      </c>
      <c r="P97" s="77">
        <v>0.04</v>
      </c>
      <c r="Q97" s="65"/>
      <c r="R97" s="77"/>
    </row>
    <row r="98" spans="1:18">
      <c r="A98" s="40"/>
      <c r="B98" s="13"/>
      <c r="C98" s="281" t="s">
        <v>477</v>
      </c>
      <c r="D98" s="77">
        <f t="shared" si="5"/>
        <v>2.9</v>
      </c>
      <c r="E98" s="65">
        <f t="shared" si="6"/>
        <v>2.8</v>
      </c>
      <c r="F98" s="256">
        <f t="shared" si="7"/>
        <v>0.1</v>
      </c>
      <c r="G98" s="65">
        <v>2.45</v>
      </c>
      <c r="H98" s="77"/>
      <c r="I98" s="281" t="s">
        <v>477</v>
      </c>
      <c r="J98" s="32" t="s">
        <v>1093</v>
      </c>
      <c r="K98" s="168">
        <v>2.45</v>
      </c>
      <c r="L98" s="48"/>
      <c r="M98" s="65">
        <v>0.15</v>
      </c>
      <c r="N98" s="77"/>
      <c r="O98" s="65">
        <v>0.2</v>
      </c>
      <c r="P98" s="77">
        <v>0.1</v>
      </c>
      <c r="Q98" s="65"/>
      <c r="R98" s="77"/>
    </row>
    <row r="99" spans="1:18">
      <c r="A99" s="40"/>
      <c r="B99" s="13"/>
      <c r="C99" s="281" t="s">
        <v>753</v>
      </c>
      <c r="D99" s="77">
        <f t="shared" si="5"/>
        <v>4.01</v>
      </c>
      <c r="E99" s="65">
        <f t="shared" si="6"/>
        <v>4.01</v>
      </c>
      <c r="F99" s="256">
        <f t="shared" si="7"/>
        <v>0</v>
      </c>
      <c r="G99" s="65">
        <v>4.01</v>
      </c>
      <c r="H99" s="77"/>
      <c r="I99" s="281" t="s">
        <v>753</v>
      </c>
      <c r="J99" s="32" t="s">
        <v>1093</v>
      </c>
      <c r="K99" s="168">
        <v>4.01</v>
      </c>
      <c r="L99" s="48"/>
      <c r="M99" s="65"/>
      <c r="N99" s="77"/>
      <c r="O99" s="65"/>
      <c r="P99" s="77"/>
      <c r="Q99" s="65"/>
      <c r="R99" s="77"/>
    </row>
    <row r="100" spans="1:18">
      <c r="A100" s="40"/>
      <c r="B100" s="13"/>
      <c r="C100" s="279" t="s">
        <v>1122</v>
      </c>
      <c r="D100" s="77">
        <f t="shared" si="5"/>
        <v>3.5</v>
      </c>
      <c r="E100" s="65">
        <f t="shared" si="6"/>
        <v>3.5</v>
      </c>
      <c r="F100" s="256">
        <f t="shared" si="7"/>
        <v>0</v>
      </c>
      <c r="G100" s="65"/>
      <c r="H100" s="77"/>
      <c r="I100" s="279"/>
      <c r="J100" s="32"/>
      <c r="K100" s="168"/>
      <c r="L100" s="48"/>
      <c r="M100" s="65"/>
      <c r="N100" s="77"/>
      <c r="O100" s="65">
        <v>3.5</v>
      </c>
      <c r="P100" s="77"/>
      <c r="Q100" s="65"/>
      <c r="R100" s="77"/>
    </row>
    <row r="101" spans="1:18">
      <c r="A101" s="40"/>
      <c r="B101" s="13"/>
      <c r="C101" s="289" t="s">
        <v>950</v>
      </c>
      <c r="D101" s="77">
        <f t="shared" si="5"/>
        <v>1.28</v>
      </c>
      <c r="E101" s="65">
        <f t="shared" si="6"/>
        <v>0.64</v>
      </c>
      <c r="F101" s="256">
        <f t="shared" si="7"/>
        <v>0.64</v>
      </c>
      <c r="G101" s="65"/>
      <c r="H101" s="77"/>
      <c r="I101" s="289"/>
      <c r="J101" s="32"/>
      <c r="K101" s="168"/>
      <c r="L101" s="48"/>
      <c r="M101" s="65"/>
      <c r="N101" s="77"/>
      <c r="O101" s="65">
        <v>0.64</v>
      </c>
      <c r="P101" s="77">
        <v>0.64</v>
      </c>
      <c r="Q101" s="65"/>
      <c r="R101" s="77"/>
    </row>
    <row r="102" spans="1:18">
      <c r="A102" s="40"/>
      <c r="B102" s="13"/>
      <c r="C102" s="289" t="s">
        <v>1032</v>
      </c>
      <c r="D102" s="77">
        <f t="shared" si="5"/>
        <v>1.19</v>
      </c>
      <c r="E102" s="65">
        <f t="shared" si="6"/>
        <v>0.94</v>
      </c>
      <c r="F102" s="256">
        <f t="shared" si="7"/>
        <v>0.25</v>
      </c>
      <c r="G102" s="65"/>
      <c r="H102" s="77"/>
      <c r="I102" s="289"/>
      <c r="J102" s="32"/>
      <c r="K102" s="168"/>
      <c r="L102" s="48"/>
      <c r="M102" s="65"/>
      <c r="N102" s="77"/>
      <c r="O102" s="65">
        <v>0.94</v>
      </c>
      <c r="P102" s="77">
        <v>0.25</v>
      </c>
      <c r="Q102" s="65"/>
      <c r="R102" s="77"/>
    </row>
    <row r="103" spans="1:18">
      <c r="A103" s="40"/>
      <c r="B103" s="13"/>
      <c r="C103" s="279" t="s">
        <v>1123</v>
      </c>
      <c r="D103" s="77">
        <f t="shared" si="5"/>
        <v>1</v>
      </c>
      <c r="E103" s="65">
        <f t="shared" si="6"/>
        <v>0.8</v>
      </c>
      <c r="F103" s="256">
        <f t="shared" si="7"/>
        <v>0.2</v>
      </c>
      <c r="G103" s="65"/>
      <c r="H103" s="77"/>
      <c r="I103" s="279"/>
      <c r="J103" s="32"/>
      <c r="K103" s="168"/>
      <c r="L103" s="48"/>
      <c r="M103" s="65"/>
      <c r="N103" s="77"/>
      <c r="O103" s="65">
        <v>0.8</v>
      </c>
      <c r="P103" s="77">
        <v>0.2</v>
      </c>
      <c r="Q103" s="65"/>
      <c r="R103" s="77"/>
    </row>
    <row r="104" spans="1:18">
      <c r="A104" s="40"/>
      <c r="B104" s="13"/>
      <c r="C104" s="279" t="s">
        <v>839</v>
      </c>
      <c r="D104" s="77">
        <f t="shared" si="5"/>
        <v>2</v>
      </c>
      <c r="E104" s="65">
        <f t="shared" si="6"/>
        <v>2</v>
      </c>
      <c r="F104" s="256">
        <f t="shared" si="7"/>
        <v>0</v>
      </c>
      <c r="G104" s="65"/>
      <c r="H104" s="77"/>
      <c r="I104" s="279"/>
      <c r="J104" s="32"/>
      <c r="K104" s="168"/>
      <c r="L104" s="48"/>
      <c r="M104" s="65"/>
      <c r="N104" s="77"/>
      <c r="O104" s="65">
        <v>2</v>
      </c>
      <c r="P104" s="77"/>
      <c r="Q104" s="65"/>
      <c r="R104" s="77"/>
    </row>
    <row r="105" spans="1:18">
      <c r="A105" s="40"/>
      <c r="B105" s="13"/>
      <c r="C105" s="203" t="s">
        <v>150</v>
      </c>
      <c r="D105" s="77">
        <f t="shared" si="5"/>
        <v>1.39</v>
      </c>
      <c r="E105" s="65">
        <f t="shared" si="6"/>
        <v>1.09</v>
      </c>
      <c r="F105" s="256">
        <f t="shared" si="7"/>
        <v>0.3</v>
      </c>
      <c r="G105" s="65">
        <v>0.66</v>
      </c>
      <c r="H105" s="77"/>
      <c r="I105" s="203" t="s">
        <v>150</v>
      </c>
      <c r="J105" s="32" t="s">
        <v>1093</v>
      </c>
      <c r="K105" s="168">
        <v>0.66</v>
      </c>
      <c r="L105" s="48"/>
      <c r="M105" s="65">
        <v>0.23</v>
      </c>
      <c r="N105" s="77"/>
      <c r="O105" s="65">
        <v>0.2</v>
      </c>
      <c r="P105" s="77">
        <v>0.3</v>
      </c>
      <c r="Q105" s="65"/>
      <c r="R105" s="77"/>
    </row>
    <row r="106" spans="1:18">
      <c r="A106" s="40"/>
      <c r="B106" s="13"/>
      <c r="C106" s="203" t="s">
        <v>711</v>
      </c>
      <c r="D106" s="77">
        <f t="shared" si="5"/>
        <v>4.11</v>
      </c>
      <c r="E106" s="65">
        <f t="shared" si="6"/>
        <v>3.11</v>
      </c>
      <c r="F106" s="256">
        <f t="shared" si="7"/>
        <v>1</v>
      </c>
      <c r="G106" s="65"/>
      <c r="H106" s="77"/>
      <c r="I106" s="203"/>
      <c r="J106" s="32"/>
      <c r="K106" s="168"/>
      <c r="L106" s="48"/>
      <c r="M106" s="65"/>
      <c r="N106" s="77"/>
      <c r="O106" s="65">
        <v>3.11</v>
      </c>
      <c r="P106" s="77">
        <v>1</v>
      </c>
      <c r="Q106" s="65"/>
      <c r="R106" s="77"/>
    </row>
    <row r="107" spans="1:18">
      <c r="A107" s="40"/>
      <c r="B107" s="13"/>
      <c r="C107" s="203" t="s">
        <v>956</v>
      </c>
      <c r="D107" s="77">
        <f t="shared" si="5"/>
        <v>1</v>
      </c>
      <c r="E107" s="65">
        <f t="shared" si="6"/>
        <v>1</v>
      </c>
      <c r="F107" s="256">
        <f t="shared" si="7"/>
        <v>0</v>
      </c>
      <c r="G107" s="65">
        <v>1</v>
      </c>
      <c r="H107" s="77"/>
      <c r="I107" s="203" t="s">
        <v>956</v>
      </c>
      <c r="J107" s="32" t="s">
        <v>1093</v>
      </c>
      <c r="K107" s="168">
        <v>1</v>
      </c>
      <c r="L107" s="48"/>
      <c r="M107" s="65"/>
      <c r="N107" s="77"/>
      <c r="O107" s="65"/>
      <c r="P107" s="77"/>
      <c r="Q107" s="65"/>
      <c r="R107" s="77"/>
    </row>
    <row r="108" spans="1:18">
      <c r="A108" s="40"/>
      <c r="B108" s="13"/>
      <c r="C108" s="279" t="s">
        <v>532</v>
      </c>
      <c r="D108" s="77">
        <f t="shared" si="5"/>
        <v>2.8</v>
      </c>
      <c r="E108" s="65">
        <f t="shared" si="6"/>
        <v>2.75</v>
      </c>
      <c r="F108" s="256">
        <f t="shared" si="7"/>
        <v>0.05</v>
      </c>
      <c r="G108" s="65"/>
      <c r="H108" s="77"/>
      <c r="I108" s="279"/>
      <c r="J108" s="32"/>
      <c r="K108" s="168"/>
      <c r="L108" s="48"/>
      <c r="M108" s="65"/>
      <c r="N108" s="77"/>
      <c r="O108" s="65">
        <v>2.75</v>
      </c>
      <c r="P108" s="77">
        <v>0.05</v>
      </c>
      <c r="Q108" s="65"/>
      <c r="R108" s="77"/>
    </row>
    <row r="109" spans="1:18">
      <c r="A109" s="40"/>
      <c r="B109" s="13"/>
      <c r="C109" s="203" t="s">
        <v>386</v>
      </c>
      <c r="D109" s="77">
        <f t="shared" si="5"/>
        <v>1.2</v>
      </c>
      <c r="E109" s="65">
        <f t="shared" si="6"/>
        <v>0.82</v>
      </c>
      <c r="F109" s="256">
        <f t="shared" si="7"/>
        <v>0.38</v>
      </c>
      <c r="G109" s="65">
        <v>0.11</v>
      </c>
      <c r="H109" s="77"/>
      <c r="I109" s="203" t="s">
        <v>386</v>
      </c>
      <c r="J109" s="32" t="s">
        <v>1093</v>
      </c>
      <c r="K109" s="168">
        <v>0.11</v>
      </c>
      <c r="L109" s="48"/>
      <c r="M109" s="65">
        <v>0.3</v>
      </c>
      <c r="N109" s="77">
        <v>0.2</v>
      </c>
      <c r="O109" s="65">
        <v>0.41</v>
      </c>
      <c r="P109" s="77">
        <v>0.18</v>
      </c>
      <c r="Q109" s="65"/>
      <c r="R109" s="77"/>
    </row>
    <row r="110" spans="1:18">
      <c r="A110" s="40"/>
      <c r="B110" s="13"/>
      <c r="C110" s="281" t="s">
        <v>860</v>
      </c>
      <c r="D110" s="77">
        <f t="shared" si="5"/>
        <v>1</v>
      </c>
      <c r="E110" s="65">
        <f t="shared" si="6"/>
        <v>1</v>
      </c>
      <c r="F110" s="256">
        <f t="shared" si="7"/>
        <v>0</v>
      </c>
      <c r="G110" s="65"/>
      <c r="H110" s="77"/>
      <c r="I110" s="281"/>
      <c r="J110" s="32"/>
      <c r="K110" s="168"/>
      <c r="L110" s="48"/>
      <c r="M110" s="65"/>
      <c r="N110" s="77"/>
      <c r="O110" s="65">
        <v>1</v>
      </c>
      <c r="P110" s="77"/>
      <c r="Q110" s="65"/>
      <c r="R110" s="77"/>
    </row>
    <row r="111" spans="1:18">
      <c r="A111" s="40"/>
      <c r="B111" s="13"/>
      <c r="C111" s="280" t="s">
        <v>1124</v>
      </c>
      <c r="D111" s="77">
        <f t="shared" si="5"/>
        <v>1</v>
      </c>
      <c r="E111" s="65">
        <f t="shared" si="6"/>
        <v>1</v>
      </c>
      <c r="F111" s="256">
        <f t="shared" si="7"/>
        <v>0</v>
      </c>
      <c r="G111" s="65"/>
      <c r="H111" s="77"/>
      <c r="I111" s="280"/>
      <c r="J111" s="32"/>
      <c r="K111" s="168"/>
      <c r="L111" s="48"/>
      <c r="M111" s="65"/>
      <c r="N111" s="77"/>
      <c r="O111" s="65">
        <v>1</v>
      </c>
      <c r="P111" s="77"/>
      <c r="Q111" s="65"/>
      <c r="R111" s="77"/>
    </row>
    <row r="112" spans="1:18">
      <c r="A112" s="40"/>
      <c r="B112" s="13"/>
      <c r="C112" s="281" t="s">
        <v>1125</v>
      </c>
      <c r="D112" s="77">
        <f t="shared" si="5"/>
        <v>2</v>
      </c>
      <c r="E112" s="65">
        <f t="shared" si="6"/>
        <v>2</v>
      </c>
      <c r="F112" s="256">
        <f t="shared" si="7"/>
        <v>0</v>
      </c>
      <c r="G112" s="65"/>
      <c r="H112" s="77"/>
      <c r="I112" s="281"/>
      <c r="J112" s="32"/>
      <c r="K112" s="168"/>
      <c r="L112" s="48"/>
      <c r="M112" s="65"/>
      <c r="N112" s="77"/>
      <c r="O112" s="65">
        <v>2</v>
      </c>
      <c r="P112" s="77"/>
      <c r="Q112" s="65"/>
      <c r="R112" s="77"/>
    </row>
    <row r="113" spans="1:18">
      <c r="A113" s="40"/>
      <c r="B113" s="13"/>
      <c r="C113" s="281" t="s">
        <v>1126</v>
      </c>
      <c r="D113" s="77">
        <f t="shared" si="5"/>
        <v>3</v>
      </c>
      <c r="E113" s="65">
        <f t="shared" si="6"/>
        <v>3</v>
      </c>
      <c r="F113" s="256">
        <f t="shared" si="7"/>
        <v>0</v>
      </c>
      <c r="G113" s="65"/>
      <c r="H113" s="77"/>
      <c r="I113" s="281"/>
      <c r="J113" s="32"/>
      <c r="K113" s="168"/>
      <c r="L113" s="48"/>
      <c r="M113" s="65">
        <v>3</v>
      </c>
      <c r="N113" s="77"/>
      <c r="O113" s="65"/>
      <c r="P113" s="77"/>
      <c r="Q113" s="65"/>
      <c r="R113" s="77"/>
    </row>
    <row r="114" spans="1:18">
      <c r="A114" s="40"/>
      <c r="B114" s="13"/>
      <c r="C114" s="203" t="s">
        <v>1127</v>
      </c>
      <c r="D114" s="77">
        <f t="shared" si="5"/>
        <v>4</v>
      </c>
      <c r="E114" s="65">
        <f t="shared" si="6"/>
        <v>4</v>
      </c>
      <c r="F114" s="256">
        <f t="shared" si="7"/>
        <v>0</v>
      </c>
      <c r="G114" s="65"/>
      <c r="H114" s="77"/>
      <c r="I114" s="203"/>
      <c r="J114" s="32"/>
      <c r="K114" s="168"/>
      <c r="L114" s="48"/>
      <c r="M114" s="65"/>
      <c r="N114" s="77"/>
      <c r="O114" s="65">
        <v>4</v>
      </c>
      <c r="P114" s="77"/>
      <c r="Q114" s="65"/>
      <c r="R114" s="77"/>
    </row>
    <row r="115" spans="1:18">
      <c r="A115" s="40"/>
      <c r="B115" s="13"/>
      <c r="C115" s="281" t="s">
        <v>1128</v>
      </c>
      <c r="D115" s="77">
        <f t="shared" si="5"/>
        <v>4.49</v>
      </c>
      <c r="E115" s="65">
        <f t="shared" si="6"/>
        <v>3.49</v>
      </c>
      <c r="F115" s="256">
        <f t="shared" si="7"/>
        <v>1</v>
      </c>
      <c r="G115" s="65"/>
      <c r="H115" s="77"/>
      <c r="I115" s="281"/>
      <c r="J115" s="32"/>
      <c r="K115" s="168"/>
      <c r="L115" s="48"/>
      <c r="M115" s="65">
        <v>0.99</v>
      </c>
      <c r="N115" s="77">
        <v>1</v>
      </c>
      <c r="O115" s="65">
        <v>2.5</v>
      </c>
      <c r="P115" s="77"/>
      <c r="Q115" s="65"/>
      <c r="R115" s="77"/>
    </row>
    <row r="116" spans="1:18">
      <c r="A116" s="40"/>
      <c r="B116" s="13"/>
      <c r="C116" s="281" t="s">
        <v>227</v>
      </c>
      <c r="D116" s="77">
        <f t="shared" si="5"/>
        <v>2</v>
      </c>
      <c r="E116" s="65">
        <f t="shared" si="6"/>
        <v>2</v>
      </c>
      <c r="F116" s="256">
        <f t="shared" si="7"/>
        <v>0</v>
      </c>
      <c r="G116" s="65"/>
      <c r="H116" s="77"/>
      <c r="I116" s="281"/>
      <c r="J116" s="32"/>
      <c r="K116" s="168"/>
      <c r="L116" s="48"/>
      <c r="M116" s="65"/>
      <c r="N116" s="77"/>
      <c r="O116" s="65">
        <v>2</v>
      </c>
      <c r="P116" s="77"/>
      <c r="Q116" s="65"/>
      <c r="R116" s="77"/>
    </row>
    <row r="117" spans="1:18">
      <c r="A117" s="40"/>
      <c r="B117" s="13"/>
      <c r="C117" s="203" t="s">
        <v>531</v>
      </c>
      <c r="D117" s="77">
        <f t="shared" si="5"/>
        <v>3.42</v>
      </c>
      <c r="E117" s="65">
        <f t="shared" si="6"/>
        <v>2.91</v>
      </c>
      <c r="F117" s="256">
        <f t="shared" si="7"/>
        <v>0.51</v>
      </c>
      <c r="G117" s="65"/>
      <c r="H117" s="77"/>
      <c r="I117" s="203"/>
      <c r="J117" s="32"/>
      <c r="K117" s="168"/>
      <c r="L117" s="48"/>
      <c r="M117" s="65">
        <v>0.04</v>
      </c>
      <c r="N117" s="77"/>
      <c r="O117" s="65">
        <v>2.87</v>
      </c>
      <c r="P117" s="77">
        <v>0.51</v>
      </c>
      <c r="Q117" s="65"/>
      <c r="R117" s="77"/>
    </row>
    <row r="118" spans="1:18">
      <c r="A118" s="40"/>
      <c r="B118" s="13"/>
      <c r="C118" s="279" t="s">
        <v>293</v>
      </c>
      <c r="D118" s="77">
        <f t="shared" si="5"/>
        <v>4.55</v>
      </c>
      <c r="E118" s="65">
        <f t="shared" si="6"/>
        <v>4.54</v>
      </c>
      <c r="F118" s="256">
        <f t="shared" si="7"/>
        <v>0.01</v>
      </c>
      <c r="G118" s="65"/>
      <c r="H118" s="77"/>
      <c r="I118" s="279"/>
      <c r="J118" s="32"/>
      <c r="K118" s="168"/>
      <c r="L118" s="48"/>
      <c r="M118" s="65"/>
      <c r="N118" s="77"/>
      <c r="O118" s="65">
        <v>4.54</v>
      </c>
      <c r="P118" s="77">
        <v>0.01</v>
      </c>
      <c r="Q118" s="65"/>
      <c r="R118" s="77"/>
    </row>
    <row r="119" spans="1:18">
      <c r="A119" s="40"/>
      <c r="B119" s="13"/>
      <c r="C119" s="279" t="s">
        <v>194</v>
      </c>
      <c r="D119" s="77">
        <f t="shared" si="5"/>
        <v>2.8</v>
      </c>
      <c r="E119" s="65">
        <f t="shared" si="6"/>
        <v>2.8</v>
      </c>
      <c r="F119" s="256">
        <f t="shared" si="7"/>
        <v>0</v>
      </c>
      <c r="G119" s="65"/>
      <c r="H119" s="77"/>
      <c r="I119" s="279"/>
      <c r="J119" s="32"/>
      <c r="K119" s="168"/>
      <c r="L119" s="48"/>
      <c r="M119" s="65"/>
      <c r="N119" s="77"/>
      <c r="O119" s="65">
        <v>2.8</v>
      </c>
      <c r="P119" s="77"/>
      <c r="Q119" s="65"/>
      <c r="R119" s="77"/>
    </row>
    <row r="120" spans="1:18">
      <c r="A120" s="40"/>
      <c r="B120" s="13"/>
      <c r="C120" s="203" t="s">
        <v>567</v>
      </c>
      <c r="D120" s="77">
        <f t="shared" si="5"/>
        <v>1.07</v>
      </c>
      <c r="E120" s="65">
        <f t="shared" si="6"/>
        <v>1.07</v>
      </c>
      <c r="F120" s="256">
        <f t="shared" si="7"/>
        <v>0</v>
      </c>
      <c r="G120" s="65"/>
      <c r="H120" s="77"/>
      <c r="I120" s="203"/>
      <c r="J120" s="32"/>
      <c r="K120" s="168"/>
      <c r="L120" s="48"/>
      <c r="M120" s="65"/>
      <c r="N120" s="77"/>
      <c r="O120" s="65">
        <v>1.07</v>
      </c>
      <c r="P120" s="77"/>
      <c r="Q120" s="65"/>
      <c r="R120" s="77"/>
    </row>
    <row r="121" spans="1:18">
      <c r="A121" s="40"/>
      <c r="B121" s="13"/>
      <c r="C121" s="203" t="s">
        <v>248</v>
      </c>
      <c r="D121" s="77">
        <f t="shared" si="5"/>
        <v>2.02</v>
      </c>
      <c r="E121" s="65">
        <f t="shared" si="6"/>
        <v>2.02</v>
      </c>
      <c r="F121" s="256">
        <f t="shared" si="7"/>
        <v>0</v>
      </c>
      <c r="G121" s="65"/>
      <c r="H121" s="77"/>
      <c r="I121" s="203"/>
      <c r="J121" s="32"/>
      <c r="K121" s="168"/>
      <c r="L121" s="48"/>
      <c r="M121" s="65"/>
      <c r="N121" s="77"/>
      <c r="O121" s="65">
        <v>2.02</v>
      </c>
      <c r="P121" s="77"/>
      <c r="Q121" s="65"/>
      <c r="R121" s="77"/>
    </row>
    <row r="122" spans="1:18">
      <c r="A122" s="40"/>
      <c r="B122" s="13"/>
      <c r="C122" s="279" t="s">
        <v>1129</v>
      </c>
      <c r="D122" s="77">
        <f t="shared" si="5"/>
        <v>5</v>
      </c>
      <c r="E122" s="65">
        <f t="shared" si="6"/>
        <v>5</v>
      </c>
      <c r="F122" s="256">
        <f t="shared" si="7"/>
        <v>0</v>
      </c>
      <c r="G122" s="65"/>
      <c r="H122" s="77"/>
      <c r="I122" s="279"/>
      <c r="J122" s="32"/>
      <c r="K122" s="168"/>
      <c r="L122" s="48"/>
      <c r="M122" s="65"/>
      <c r="N122" s="77"/>
      <c r="O122" s="65">
        <v>5</v>
      </c>
      <c r="P122" s="77"/>
      <c r="Q122" s="65"/>
      <c r="R122" s="77"/>
    </row>
    <row r="123" spans="1:18">
      <c r="A123" s="40"/>
      <c r="B123" s="13"/>
      <c r="C123" s="203" t="s">
        <v>195</v>
      </c>
      <c r="D123" s="77">
        <f t="shared" si="5"/>
        <v>2.02</v>
      </c>
      <c r="E123" s="65">
        <f t="shared" si="6"/>
        <v>2.02</v>
      </c>
      <c r="F123" s="256">
        <f t="shared" si="7"/>
        <v>0</v>
      </c>
      <c r="G123" s="65"/>
      <c r="H123" s="77"/>
      <c r="I123" s="203"/>
      <c r="J123" s="32"/>
      <c r="K123" s="168"/>
      <c r="L123" s="48"/>
      <c r="M123" s="65"/>
      <c r="N123" s="77"/>
      <c r="O123" s="65">
        <v>2.02</v>
      </c>
      <c r="P123" s="77"/>
      <c r="Q123" s="65"/>
      <c r="R123" s="77"/>
    </row>
    <row r="124" spans="1:18">
      <c r="A124" s="40"/>
      <c r="B124" s="13"/>
      <c r="C124" s="203" t="s">
        <v>930</v>
      </c>
      <c r="D124" s="77">
        <f t="shared" si="5"/>
        <v>1.02</v>
      </c>
      <c r="E124" s="65">
        <f t="shared" si="6"/>
        <v>1.02</v>
      </c>
      <c r="F124" s="256">
        <f t="shared" si="7"/>
        <v>0</v>
      </c>
      <c r="G124" s="65"/>
      <c r="H124" s="77"/>
      <c r="I124" s="203"/>
      <c r="J124" s="32"/>
      <c r="K124" s="168"/>
      <c r="L124" s="48"/>
      <c r="M124" s="65"/>
      <c r="N124" s="77"/>
      <c r="O124" s="65">
        <v>1.02</v>
      </c>
      <c r="P124" s="77"/>
      <c r="Q124" s="65"/>
      <c r="R124" s="77"/>
    </row>
    <row r="125" spans="1:18">
      <c r="A125" s="40"/>
      <c r="B125" s="13"/>
      <c r="C125" s="203" t="s">
        <v>147</v>
      </c>
      <c r="D125" s="77">
        <f t="shared" si="5"/>
        <v>2</v>
      </c>
      <c r="E125" s="65">
        <f t="shared" si="6"/>
        <v>1</v>
      </c>
      <c r="F125" s="256">
        <f t="shared" si="7"/>
        <v>1</v>
      </c>
      <c r="G125" s="65"/>
      <c r="H125" s="77"/>
      <c r="I125" s="203"/>
      <c r="J125" s="32"/>
      <c r="K125" s="168"/>
      <c r="L125" s="48"/>
      <c r="M125" s="65"/>
      <c r="N125" s="77">
        <v>1</v>
      </c>
      <c r="O125" s="65">
        <v>1</v>
      </c>
      <c r="P125" s="77"/>
      <c r="Q125" s="65"/>
      <c r="R125" s="77"/>
    </row>
    <row r="126" spans="1:18">
      <c r="A126" s="40"/>
      <c r="B126" s="13"/>
      <c r="C126" s="281" t="s">
        <v>438</v>
      </c>
      <c r="D126" s="77">
        <f t="shared" si="5"/>
        <v>4.25</v>
      </c>
      <c r="E126" s="65">
        <f t="shared" si="6"/>
        <v>3.98</v>
      </c>
      <c r="F126" s="256">
        <f t="shared" si="7"/>
        <v>0.27</v>
      </c>
      <c r="G126" s="65">
        <v>0.23</v>
      </c>
      <c r="H126" s="77"/>
      <c r="I126" s="281" t="s">
        <v>438</v>
      </c>
      <c r="J126" s="32" t="s">
        <v>1093</v>
      </c>
      <c r="K126" s="168">
        <v>0.23</v>
      </c>
      <c r="L126" s="48"/>
      <c r="M126" s="65">
        <v>3.14</v>
      </c>
      <c r="N126" s="77">
        <v>0.27</v>
      </c>
      <c r="O126" s="65">
        <v>0.61</v>
      </c>
      <c r="P126" s="77"/>
      <c r="Q126" s="65"/>
      <c r="R126" s="77"/>
    </row>
    <row r="127" spans="1:18">
      <c r="A127" s="40"/>
      <c r="B127" s="13"/>
      <c r="C127" s="203" t="s">
        <v>314</v>
      </c>
      <c r="D127" s="77">
        <f t="shared" si="5"/>
        <v>1.35</v>
      </c>
      <c r="E127" s="65">
        <f t="shared" si="6"/>
        <v>0.98</v>
      </c>
      <c r="F127" s="256">
        <f t="shared" si="7"/>
        <v>0.37</v>
      </c>
      <c r="G127" s="65">
        <v>0.68</v>
      </c>
      <c r="H127" s="77">
        <v>0.32</v>
      </c>
      <c r="I127" s="203" t="s">
        <v>314</v>
      </c>
      <c r="J127" s="32" t="s">
        <v>1093</v>
      </c>
      <c r="K127" s="168">
        <v>0.68</v>
      </c>
      <c r="L127" s="48">
        <v>0.32</v>
      </c>
      <c r="M127" s="65">
        <v>0.3</v>
      </c>
      <c r="N127" s="77">
        <v>0.05</v>
      </c>
      <c r="O127" s="65"/>
      <c r="P127" s="77"/>
      <c r="Q127" s="65"/>
      <c r="R127" s="77"/>
    </row>
    <row r="128" spans="1:18">
      <c r="A128" s="40"/>
      <c r="B128" s="13"/>
      <c r="C128" s="203" t="s">
        <v>63</v>
      </c>
      <c r="D128" s="77">
        <f t="shared" si="5"/>
        <v>1.35</v>
      </c>
      <c r="E128" s="65">
        <f t="shared" si="6"/>
        <v>1.25</v>
      </c>
      <c r="F128" s="256">
        <f t="shared" si="7"/>
        <v>0.1</v>
      </c>
      <c r="G128" s="65">
        <v>0.3</v>
      </c>
      <c r="H128" s="77"/>
      <c r="I128" s="203" t="s">
        <v>63</v>
      </c>
      <c r="J128" s="32" t="s">
        <v>1093</v>
      </c>
      <c r="K128" s="168">
        <v>0.3</v>
      </c>
      <c r="L128" s="48"/>
      <c r="M128" s="65">
        <v>0.62</v>
      </c>
      <c r="N128" s="77"/>
      <c r="O128" s="65">
        <v>0.33</v>
      </c>
      <c r="P128" s="77">
        <v>0.1</v>
      </c>
      <c r="Q128" s="65"/>
      <c r="R128" s="77"/>
    </row>
    <row r="129" spans="1:18">
      <c r="A129" s="40"/>
      <c r="B129" s="13"/>
      <c r="C129" s="281" t="s">
        <v>741</v>
      </c>
      <c r="D129" s="77">
        <f t="shared" si="5"/>
        <v>2</v>
      </c>
      <c r="E129" s="65">
        <f t="shared" si="6"/>
        <v>1.82</v>
      </c>
      <c r="F129" s="256">
        <f t="shared" si="7"/>
        <v>0.18</v>
      </c>
      <c r="G129" s="65"/>
      <c r="H129" s="77"/>
      <c r="I129" s="281"/>
      <c r="J129" s="32"/>
      <c r="K129" s="168"/>
      <c r="L129" s="48"/>
      <c r="M129" s="65">
        <v>1.82</v>
      </c>
      <c r="N129" s="77">
        <v>0.18</v>
      </c>
      <c r="O129" s="65"/>
      <c r="P129" s="77"/>
      <c r="Q129" s="65"/>
      <c r="R129" s="77"/>
    </row>
    <row r="130" spans="1:18">
      <c r="A130" s="40"/>
      <c r="B130" s="13"/>
      <c r="C130" s="281" t="s">
        <v>416</v>
      </c>
      <c r="D130" s="77">
        <f t="shared" si="5"/>
        <v>3.02</v>
      </c>
      <c r="E130" s="65">
        <f t="shared" si="6"/>
        <v>3.01</v>
      </c>
      <c r="F130" s="256">
        <f t="shared" si="7"/>
        <v>0.01</v>
      </c>
      <c r="G130" s="65">
        <v>1.81</v>
      </c>
      <c r="H130" s="77"/>
      <c r="I130" s="281" t="s">
        <v>416</v>
      </c>
      <c r="J130" s="32" t="s">
        <v>1096</v>
      </c>
      <c r="K130" s="168">
        <v>1.81</v>
      </c>
      <c r="L130" s="48"/>
      <c r="M130" s="65">
        <v>0.78</v>
      </c>
      <c r="N130" s="77">
        <v>0.01</v>
      </c>
      <c r="O130" s="65">
        <v>0.42</v>
      </c>
      <c r="P130" s="77"/>
      <c r="Q130" s="65"/>
      <c r="R130" s="77"/>
    </row>
    <row r="131" spans="1:18">
      <c r="A131" s="40"/>
      <c r="B131" s="13"/>
      <c r="C131" s="203" t="s">
        <v>301</v>
      </c>
      <c r="D131" s="77">
        <f t="shared" si="5"/>
        <v>1.64</v>
      </c>
      <c r="E131" s="65">
        <f t="shared" si="6"/>
        <v>1.64</v>
      </c>
      <c r="F131" s="256">
        <f t="shared" si="7"/>
        <v>0</v>
      </c>
      <c r="G131" s="65">
        <v>0.11</v>
      </c>
      <c r="H131" s="77"/>
      <c r="I131" s="203" t="s">
        <v>301</v>
      </c>
      <c r="J131" s="32" t="s">
        <v>1093</v>
      </c>
      <c r="K131" s="168">
        <v>0.11</v>
      </c>
      <c r="L131" s="48"/>
      <c r="M131" s="65">
        <v>0.08</v>
      </c>
      <c r="N131" s="77"/>
      <c r="O131" s="65">
        <v>1.45</v>
      </c>
      <c r="P131" s="77"/>
      <c r="Q131" s="65"/>
      <c r="R131" s="77"/>
    </row>
    <row r="132" spans="1:18">
      <c r="A132" s="40"/>
      <c r="B132" s="13"/>
      <c r="C132" s="279" t="s">
        <v>748</v>
      </c>
      <c r="D132" s="77">
        <f t="shared" si="5"/>
        <v>1</v>
      </c>
      <c r="E132" s="65">
        <f t="shared" si="6"/>
        <v>1</v>
      </c>
      <c r="F132" s="256">
        <f t="shared" si="7"/>
        <v>0</v>
      </c>
      <c r="G132" s="65"/>
      <c r="H132" s="77"/>
      <c r="I132" s="279"/>
      <c r="J132" s="32"/>
      <c r="K132" s="168"/>
      <c r="L132" s="48"/>
      <c r="M132" s="65">
        <v>1</v>
      </c>
      <c r="N132" s="77"/>
      <c r="O132" s="65"/>
      <c r="P132" s="77"/>
      <c r="Q132" s="65"/>
      <c r="R132" s="77"/>
    </row>
    <row r="133" spans="1:18">
      <c r="A133" s="40"/>
      <c r="B133" s="13"/>
      <c r="C133" s="203" t="s">
        <v>54</v>
      </c>
      <c r="D133" s="77">
        <f t="shared" si="5"/>
        <v>4.67</v>
      </c>
      <c r="E133" s="65">
        <f t="shared" si="6"/>
        <v>4.57</v>
      </c>
      <c r="F133" s="256">
        <f t="shared" si="7"/>
        <v>0.1</v>
      </c>
      <c r="G133" s="65">
        <v>2.96</v>
      </c>
      <c r="H133" s="77"/>
      <c r="I133" s="203" t="s">
        <v>54</v>
      </c>
      <c r="J133" s="32" t="s">
        <v>1093</v>
      </c>
      <c r="K133" s="168">
        <v>2.96</v>
      </c>
      <c r="L133" s="48"/>
      <c r="M133" s="65">
        <v>1.49</v>
      </c>
      <c r="N133" s="77">
        <v>0.1</v>
      </c>
      <c r="O133" s="65">
        <v>0.12</v>
      </c>
      <c r="P133" s="77"/>
      <c r="Q133" s="65"/>
      <c r="R133" s="77"/>
    </row>
    <row r="134" spans="1:18">
      <c r="A134" s="40"/>
      <c r="B134" s="13"/>
      <c r="C134" s="32" t="s">
        <v>1130</v>
      </c>
      <c r="D134" s="77">
        <f t="shared" ref="D134:D192" si="8">SUM(E134:F134)</f>
        <v>1.1</v>
      </c>
      <c r="E134" s="65">
        <f t="shared" si="6"/>
        <v>0.7</v>
      </c>
      <c r="F134" s="256">
        <f t="shared" si="7"/>
        <v>0.4</v>
      </c>
      <c r="G134" s="65"/>
      <c r="H134" s="77"/>
      <c r="I134" s="32"/>
      <c r="J134" s="32"/>
      <c r="K134" s="168"/>
      <c r="L134" s="48"/>
      <c r="M134" s="65"/>
      <c r="N134" s="77"/>
      <c r="O134" s="65">
        <v>0.7</v>
      </c>
      <c r="P134" s="77">
        <v>0.4</v>
      </c>
      <c r="Q134" s="65"/>
      <c r="R134" s="77"/>
    </row>
    <row r="135" spans="1:18">
      <c r="A135" s="40"/>
      <c r="B135" s="13"/>
      <c r="C135" s="280" t="s">
        <v>511</v>
      </c>
      <c r="D135" s="77">
        <f t="shared" si="8"/>
        <v>1</v>
      </c>
      <c r="E135" s="65">
        <f t="shared" ref="E135:E192" si="9">SUM(K135,M135,O135,Q135)</f>
        <v>1</v>
      </c>
      <c r="F135" s="256">
        <f t="shared" ref="F135:F192" si="10">SUM(L135,N135,P135,R135)</f>
        <v>0</v>
      </c>
      <c r="G135" s="65"/>
      <c r="H135" s="77"/>
      <c r="I135" s="280"/>
      <c r="J135" s="32"/>
      <c r="K135" s="168"/>
      <c r="L135" s="48"/>
      <c r="M135" s="65"/>
      <c r="N135" s="77"/>
      <c r="O135" s="65">
        <v>1</v>
      </c>
      <c r="P135" s="77"/>
      <c r="Q135" s="65"/>
      <c r="R135" s="77"/>
    </row>
    <row r="136" spans="1:18">
      <c r="A136" s="40"/>
      <c r="B136" s="13"/>
      <c r="C136" s="32" t="s">
        <v>644</v>
      </c>
      <c r="D136" s="77">
        <f t="shared" si="8"/>
        <v>2</v>
      </c>
      <c r="E136" s="65">
        <f t="shared" si="9"/>
        <v>2</v>
      </c>
      <c r="F136" s="256">
        <f t="shared" si="10"/>
        <v>0</v>
      </c>
      <c r="G136" s="65"/>
      <c r="H136" s="77"/>
      <c r="I136" s="203"/>
      <c r="J136" s="32"/>
      <c r="K136" s="168"/>
      <c r="L136" s="48"/>
      <c r="M136" s="65"/>
      <c r="N136" s="77"/>
      <c r="O136" s="65">
        <v>2</v>
      </c>
      <c r="P136" s="77"/>
      <c r="Q136" s="65"/>
      <c r="R136" s="77"/>
    </row>
    <row r="137" spans="1:18">
      <c r="A137" s="40"/>
      <c r="B137" s="13"/>
      <c r="C137" s="203" t="s">
        <v>79</v>
      </c>
      <c r="D137" s="77">
        <f t="shared" si="8"/>
        <v>1.31</v>
      </c>
      <c r="E137" s="65">
        <f t="shared" si="9"/>
        <v>1.31</v>
      </c>
      <c r="F137" s="256">
        <f t="shared" si="10"/>
        <v>0</v>
      </c>
      <c r="G137" s="65">
        <v>0.5</v>
      </c>
      <c r="H137" s="77"/>
      <c r="I137" s="203" t="s">
        <v>79</v>
      </c>
      <c r="J137" s="32" t="s">
        <v>1093</v>
      </c>
      <c r="K137" s="168">
        <v>0.5</v>
      </c>
      <c r="L137" s="48"/>
      <c r="M137" s="65">
        <v>0.78</v>
      </c>
      <c r="N137" s="77"/>
      <c r="O137" s="65">
        <v>0.03</v>
      </c>
      <c r="P137" s="77"/>
      <c r="Q137" s="65"/>
      <c r="R137" s="77"/>
    </row>
    <row r="138" spans="1:18">
      <c r="A138" s="40"/>
      <c r="B138" s="13"/>
      <c r="C138" s="281" t="s">
        <v>774</v>
      </c>
      <c r="D138" s="77">
        <f t="shared" si="8"/>
        <v>2.8</v>
      </c>
      <c r="E138" s="65">
        <f t="shared" si="9"/>
        <v>2.8</v>
      </c>
      <c r="F138" s="256">
        <f t="shared" si="10"/>
        <v>0</v>
      </c>
      <c r="G138" s="65"/>
      <c r="H138" s="77"/>
      <c r="I138" s="281"/>
      <c r="J138" s="32"/>
      <c r="K138" s="168"/>
      <c r="L138" s="48"/>
      <c r="M138" s="65"/>
      <c r="N138" s="77"/>
      <c r="O138" s="65">
        <v>2.8</v>
      </c>
      <c r="P138" s="77"/>
      <c r="Q138" s="65"/>
      <c r="R138" s="77"/>
    </row>
    <row r="139" spans="1:18">
      <c r="A139" s="40"/>
      <c r="B139" s="13"/>
      <c r="C139" s="279" t="s">
        <v>1131</v>
      </c>
      <c r="D139" s="77">
        <f t="shared" si="8"/>
        <v>1.18</v>
      </c>
      <c r="E139" s="65">
        <f t="shared" si="9"/>
        <v>0.68</v>
      </c>
      <c r="F139" s="256">
        <f t="shared" si="10"/>
        <v>0.5</v>
      </c>
      <c r="G139" s="65"/>
      <c r="H139" s="77"/>
      <c r="I139" s="279"/>
      <c r="J139" s="32"/>
      <c r="K139" s="168"/>
      <c r="L139" s="48"/>
      <c r="M139" s="65"/>
      <c r="N139" s="77"/>
      <c r="O139" s="65">
        <v>0.68</v>
      </c>
      <c r="P139" s="77">
        <v>0.5</v>
      </c>
      <c r="Q139" s="65"/>
      <c r="R139" s="77"/>
    </row>
    <row r="140" spans="1:18">
      <c r="A140" s="40"/>
      <c r="B140" s="13"/>
      <c r="C140" s="280" t="s">
        <v>1132</v>
      </c>
      <c r="D140" s="77">
        <f t="shared" si="8"/>
        <v>2</v>
      </c>
      <c r="E140" s="65">
        <f t="shared" si="9"/>
        <v>2</v>
      </c>
      <c r="F140" s="256">
        <f t="shared" si="10"/>
        <v>0</v>
      </c>
      <c r="G140" s="65"/>
      <c r="H140" s="77"/>
      <c r="I140" s="280"/>
      <c r="J140" s="32"/>
      <c r="K140" s="168"/>
      <c r="L140" s="48"/>
      <c r="M140" s="65"/>
      <c r="N140" s="77"/>
      <c r="O140" s="65"/>
      <c r="P140" s="77"/>
      <c r="Q140" s="65">
        <v>2</v>
      </c>
      <c r="R140" s="77"/>
    </row>
    <row r="141" spans="1:18">
      <c r="A141" s="40">
        <v>6</v>
      </c>
      <c r="B141" s="59" t="s">
        <v>266</v>
      </c>
      <c r="C141" s="280" t="s">
        <v>488</v>
      </c>
      <c r="D141" s="77">
        <f t="shared" si="8"/>
        <v>0.25</v>
      </c>
      <c r="E141" s="65">
        <f t="shared" si="9"/>
        <v>0.25</v>
      </c>
      <c r="F141" s="256">
        <f t="shared" si="10"/>
        <v>0</v>
      </c>
      <c r="G141" s="65">
        <v>0.25</v>
      </c>
      <c r="H141" s="77"/>
      <c r="I141" s="280" t="s">
        <v>488</v>
      </c>
      <c r="J141" s="32" t="s">
        <v>1096</v>
      </c>
      <c r="K141" s="168">
        <v>0.25</v>
      </c>
      <c r="L141" s="48"/>
      <c r="M141" s="65"/>
      <c r="N141" s="77"/>
      <c r="O141" s="65"/>
      <c r="P141" s="77"/>
      <c r="Q141" s="65"/>
      <c r="R141" s="77"/>
    </row>
    <row r="142" spans="1:18">
      <c r="A142" s="40"/>
      <c r="B142" s="59"/>
      <c r="C142" s="281" t="s">
        <v>604</v>
      </c>
      <c r="D142" s="77">
        <f t="shared" si="8"/>
        <v>0.03</v>
      </c>
      <c r="E142" s="65">
        <f t="shared" si="9"/>
        <v>0.03</v>
      </c>
      <c r="F142" s="256">
        <f t="shared" si="10"/>
        <v>0</v>
      </c>
      <c r="G142" s="65">
        <v>0.03</v>
      </c>
      <c r="H142" s="77"/>
      <c r="I142" s="281" t="s">
        <v>604</v>
      </c>
      <c r="J142" s="32" t="s">
        <v>1096</v>
      </c>
      <c r="K142" s="168">
        <v>0.03</v>
      </c>
      <c r="L142" s="48"/>
      <c r="M142" s="65"/>
      <c r="N142" s="77"/>
      <c r="O142" s="65"/>
      <c r="P142" s="77"/>
      <c r="Q142" s="65"/>
      <c r="R142" s="77"/>
    </row>
    <row r="143" spans="1:18">
      <c r="A143" s="40"/>
      <c r="B143" s="59"/>
      <c r="C143" s="281" t="s">
        <v>1133</v>
      </c>
      <c r="D143" s="77">
        <f t="shared" si="8"/>
        <v>0.1</v>
      </c>
      <c r="E143" s="65">
        <f t="shared" si="9"/>
        <v>0.1</v>
      </c>
      <c r="F143" s="256">
        <f t="shared" si="10"/>
        <v>0</v>
      </c>
      <c r="G143" s="65"/>
      <c r="H143" s="77"/>
      <c r="I143" s="281"/>
      <c r="J143" s="32"/>
      <c r="K143" s="168"/>
      <c r="L143" s="48"/>
      <c r="M143" s="65">
        <v>0.1</v>
      </c>
      <c r="N143" s="77"/>
      <c r="O143" s="65"/>
      <c r="P143" s="77"/>
      <c r="Q143" s="65"/>
      <c r="R143" s="77"/>
    </row>
    <row r="144" spans="1:18">
      <c r="A144" s="40"/>
      <c r="B144" s="59"/>
      <c r="C144" s="280" t="s">
        <v>391</v>
      </c>
      <c r="D144" s="77">
        <f t="shared" si="8"/>
        <v>0.28</v>
      </c>
      <c r="E144" s="65">
        <f t="shared" si="9"/>
        <v>0.28</v>
      </c>
      <c r="F144" s="256">
        <f t="shared" si="10"/>
        <v>0</v>
      </c>
      <c r="G144" s="65">
        <v>0.24</v>
      </c>
      <c r="H144" s="77"/>
      <c r="I144" s="280" t="s">
        <v>391</v>
      </c>
      <c r="J144" s="32" t="s">
        <v>1093</v>
      </c>
      <c r="K144" s="168">
        <v>0.24</v>
      </c>
      <c r="L144" s="48"/>
      <c r="M144" s="65">
        <v>0.04</v>
      </c>
      <c r="N144" s="77"/>
      <c r="O144" s="65"/>
      <c r="P144" s="77"/>
      <c r="Q144" s="65"/>
      <c r="R144" s="77"/>
    </row>
    <row r="145" spans="1:18">
      <c r="A145" s="40"/>
      <c r="B145" s="59"/>
      <c r="C145" s="203" t="s">
        <v>74</v>
      </c>
      <c r="D145" s="77">
        <f t="shared" si="8"/>
        <v>0.69</v>
      </c>
      <c r="E145" s="65">
        <f t="shared" si="9"/>
        <v>0.62</v>
      </c>
      <c r="F145" s="256">
        <f t="shared" si="10"/>
        <v>0.07</v>
      </c>
      <c r="G145" s="65"/>
      <c r="H145" s="77"/>
      <c r="I145" s="203"/>
      <c r="J145" s="32"/>
      <c r="K145" s="168"/>
      <c r="L145" s="48"/>
      <c r="M145" s="65">
        <v>0.62</v>
      </c>
      <c r="N145" s="77">
        <v>0.07</v>
      </c>
      <c r="O145" s="65"/>
      <c r="P145" s="77"/>
      <c r="Q145" s="65"/>
      <c r="R145" s="77"/>
    </row>
    <row r="146" spans="1:18">
      <c r="A146" s="40"/>
      <c r="B146" s="59"/>
      <c r="C146" s="203" t="s">
        <v>782</v>
      </c>
      <c r="D146" s="77">
        <f t="shared" si="8"/>
        <v>0.6</v>
      </c>
      <c r="E146" s="65">
        <f t="shared" si="9"/>
        <v>0.6</v>
      </c>
      <c r="F146" s="256">
        <f t="shared" si="10"/>
        <v>0</v>
      </c>
      <c r="G146" s="65"/>
      <c r="H146" s="77"/>
      <c r="I146" s="203"/>
      <c r="J146" s="32"/>
      <c r="K146" s="168"/>
      <c r="L146" s="48"/>
      <c r="M146" s="65"/>
      <c r="N146" s="77"/>
      <c r="O146" s="65">
        <v>0.6</v>
      </c>
      <c r="P146" s="77"/>
      <c r="Q146" s="65"/>
      <c r="R146" s="77"/>
    </row>
    <row r="147" spans="1:18">
      <c r="A147" s="40"/>
      <c r="B147" s="59"/>
      <c r="C147" s="203" t="s">
        <v>305</v>
      </c>
      <c r="D147" s="77">
        <f t="shared" si="8"/>
        <v>0.8</v>
      </c>
      <c r="E147" s="65">
        <f t="shared" si="9"/>
        <v>0.8</v>
      </c>
      <c r="F147" s="256">
        <f t="shared" si="10"/>
        <v>0</v>
      </c>
      <c r="G147" s="65">
        <v>0.05</v>
      </c>
      <c r="H147" s="77"/>
      <c r="I147" s="203" t="s">
        <v>305</v>
      </c>
      <c r="J147" s="32" t="s">
        <v>1093</v>
      </c>
      <c r="K147" s="168">
        <v>0.05</v>
      </c>
      <c r="L147" s="48"/>
      <c r="M147" s="65">
        <v>0.75</v>
      </c>
      <c r="N147" s="77"/>
      <c r="O147" s="65"/>
      <c r="P147" s="77"/>
      <c r="Q147" s="65"/>
      <c r="R147" s="77"/>
    </row>
    <row r="148" spans="1:18">
      <c r="A148" s="40"/>
      <c r="B148" s="59"/>
      <c r="C148" s="281" t="s">
        <v>331</v>
      </c>
      <c r="D148" s="77">
        <f t="shared" si="8"/>
        <v>0.03</v>
      </c>
      <c r="E148" s="65">
        <f t="shared" si="9"/>
        <v>0.03</v>
      </c>
      <c r="F148" s="256">
        <f t="shared" si="10"/>
        <v>0</v>
      </c>
      <c r="G148" s="65">
        <v>0.03</v>
      </c>
      <c r="H148" s="77"/>
      <c r="I148" s="281" t="s">
        <v>331</v>
      </c>
      <c r="J148" s="32" t="s">
        <v>1096</v>
      </c>
      <c r="K148" s="168">
        <v>0.03</v>
      </c>
      <c r="L148" s="48"/>
      <c r="M148" s="65"/>
      <c r="N148" s="77"/>
      <c r="O148" s="65"/>
      <c r="P148" s="77"/>
      <c r="Q148" s="65"/>
      <c r="R148" s="77"/>
    </row>
    <row r="149" spans="1:18">
      <c r="A149" s="40"/>
      <c r="B149" s="59"/>
      <c r="C149" s="280" t="s">
        <v>1134</v>
      </c>
      <c r="D149" s="77">
        <f t="shared" si="8"/>
        <v>0.04</v>
      </c>
      <c r="E149" s="65">
        <f t="shared" si="9"/>
        <v>0.04</v>
      </c>
      <c r="F149" s="256">
        <f t="shared" si="10"/>
        <v>0</v>
      </c>
      <c r="G149" s="65">
        <v>0.04</v>
      </c>
      <c r="H149" s="77"/>
      <c r="I149" s="280" t="s">
        <v>1134</v>
      </c>
      <c r="J149" s="32" t="s">
        <v>1096</v>
      </c>
      <c r="K149" s="168">
        <v>0.04</v>
      </c>
      <c r="L149" s="48"/>
      <c r="M149" s="65"/>
      <c r="N149" s="77"/>
      <c r="O149" s="65"/>
      <c r="P149" s="77"/>
      <c r="Q149" s="65"/>
      <c r="R149" s="77"/>
    </row>
    <row r="150" spans="1:18">
      <c r="A150" s="40"/>
      <c r="B150" s="59"/>
      <c r="C150" s="279" t="s">
        <v>625</v>
      </c>
      <c r="D150" s="77">
        <f t="shared" si="8"/>
        <v>0.28</v>
      </c>
      <c r="E150" s="65">
        <f t="shared" si="9"/>
        <v>0.28</v>
      </c>
      <c r="F150" s="256">
        <f t="shared" si="10"/>
        <v>0</v>
      </c>
      <c r="G150" s="65"/>
      <c r="H150" s="77"/>
      <c r="I150" s="279"/>
      <c r="J150" s="32"/>
      <c r="K150" s="168"/>
      <c r="L150" s="48"/>
      <c r="M150" s="65">
        <v>0.28</v>
      </c>
      <c r="N150" s="77"/>
      <c r="O150" s="65"/>
      <c r="P150" s="77"/>
      <c r="Q150" s="65"/>
      <c r="R150" s="77"/>
    </row>
    <row r="151" spans="1:18">
      <c r="A151" s="40"/>
      <c r="B151" s="59"/>
      <c r="C151" s="289" t="s">
        <v>1135</v>
      </c>
      <c r="D151" s="77">
        <f t="shared" si="8"/>
        <v>0.2</v>
      </c>
      <c r="E151" s="65">
        <f t="shared" si="9"/>
        <v>0.2</v>
      </c>
      <c r="F151" s="256">
        <f t="shared" si="10"/>
        <v>0</v>
      </c>
      <c r="G151" s="65"/>
      <c r="H151" s="77"/>
      <c r="I151" s="289"/>
      <c r="J151" s="32"/>
      <c r="K151" s="168"/>
      <c r="L151" s="48"/>
      <c r="M151" s="65">
        <v>0.2</v>
      </c>
      <c r="N151" s="77"/>
      <c r="O151" s="65"/>
      <c r="P151" s="77"/>
      <c r="Q151" s="65"/>
      <c r="R151" s="77"/>
    </row>
    <row r="152" spans="1:18">
      <c r="A152" s="40"/>
      <c r="B152" s="59"/>
      <c r="C152" s="281" t="s">
        <v>146</v>
      </c>
      <c r="D152" s="77">
        <f t="shared" si="8"/>
        <v>1</v>
      </c>
      <c r="E152" s="65">
        <f t="shared" si="9"/>
        <v>0.7</v>
      </c>
      <c r="F152" s="256">
        <f t="shared" si="10"/>
        <v>0.3</v>
      </c>
      <c r="G152" s="65"/>
      <c r="H152" s="77"/>
      <c r="I152" s="281"/>
      <c r="J152" s="32"/>
      <c r="K152" s="168"/>
      <c r="L152" s="48"/>
      <c r="M152" s="65">
        <v>0.7</v>
      </c>
      <c r="N152" s="77">
        <v>0.3</v>
      </c>
      <c r="O152" s="65"/>
      <c r="P152" s="77"/>
      <c r="Q152" s="65"/>
      <c r="R152" s="77"/>
    </row>
    <row r="153" spans="1:18">
      <c r="A153" s="40"/>
      <c r="B153" s="59"/>
      <c r="C153" s="289" t="s">
        <v>222</v>
      </c>
      <c r="D153" s="77">
        <f t="shared" si="8"/>
        <v>0.39</v>
      </c>
      <c r="E153" s="65">
        <f t="shared" si="9"/>
        <v>0.39</v>
      </c>
      <c r="F153" s="256">
        <f t="shared" si="10"/>
        <v>0</v>
      </c>
      <c r="G153" s="65">
        <v>0.07</v>
      </c>
      <c r="H153" s="77"/>
      <c r="I153" s="289" t="s">
        <v>222</v>
      </c>
      <c r="J153" s="32" t="s">
        <v>1093</v>
      </c>
      <c r="K153" s="168">
        <v>0.07</v>
      </c>
      <c r="L153" s="48"/>
      <c r="M153" s="65"/>
      <c r="N153" s="77"/>
      <c r="O153" s="65">
        <v>0.32</v>
      </c>
      <c r="P153" s="77"/>
      <c r="Q153" s="65"/>
      <c r="R153" s="77"/>
    </row>
    <row r="154" spans="1:18">
      <c r="A154" s="40"/>
      <c r="B154" s="59"/>
      <c r="C154" s="203" t="s">
        <v>508</v>
      </c>
      <c r="D154" s="77">
        <f t="shared" si="8"/>
        <v>0.3</v>
      </c>
      <c r="E154" s="65">
        <f t="shared" si="9"/>
        <v>0.3</v>
      </c>
      <c r="F154" s="256">
        <f t="shared" si="10"/>
        <v>0</v>
      </c>
      <c r="G154" s="65"/>
      <c r="H154" s="77"/>
      <c r="I154" s="203"/>
      <c r="J154" s="32"/>
      <c r="K154" s="168"/>
      <c r="L154" s="48"/>
      <c r="M154" s="65"/>
      <c r="N154" s="77"/>
      <c r="O154" s="65">
        <v>0.3</v>
      </c>
      <c r="P154" s="77"/>
      <c r="Q154" s="65"/>
      <c r="R154" s="77"/>
    </row>
    <row r="155" spans="1:18">
      <c r="A155" s="40"/>
      <c r="B155" s="59"/>
      <c r="C155" s="203" t="s">
        <v>154</v>
      </c>
      <c r="D155" s="77">
        <f t="shared" si="8"/>
        <v>0.03</v>
      </c>
      <c r="E155" s="65">
        <f t="shared" si="9"/>
        <v>0.01</v>
      </c>
      <c r="F155" s="256">
        <f t="shared" si="10"/>
        <v>0.02</v>
      </c>
      <c r="G155" s="65"/>
      <c r="H155" s="77"/>
      <c r="I155" s="203"/>
      <c r="J155" s="32"/>
      <c r="K155" s="168"/>
      <c r="L155" s="48"/>
      <c r="M155" s="65">
        <v>0.01</v>
      </c>
      <c r="N155" s="77">
        <v>0.02</v>
      </c>
      <c r="O155" s="65"/>
      <c r="P155" s="77"/>
      <c r="Q155" s="65"/>
      <c r="R155" s="77"/>
    </row>
    <row r="156" spans="1:18">
      <c r="A156" s="40"/>
      <c r="B156" s="59"/>
      <c r="C156" s="203" t="s">
        <v>263</v>
      </c>
      <c r="D156" s="77">
        <f t="shared" si="8"/>
        <v>0.09</v>
      </c>
      <c r="E156" s="65">
        <f t="shared" si="9"/>
        <v>0.08</v>
      </c>
      <c r="F156" s="256">
        <f t="shared" si="10"/>
        <v>0.01</v>
      </c>
      <c r="G156" s="65"/>
      <c r="H156" s="77"/>
      <c r="I156" s="203"/>
      <c r="J156" s="32"/>
      <c r="K156" s="168"/>
      <c r="L156" s="48"/>
      <c r="M156" s="65">
        <v>0.08</v>
      </c>
      <c r="N156" s="77">
        <v>0.01</v>
      </c>
      <c r="O156" s="65"/>
      <c r="P156" s="77"/>
      <c r="Q156" s="65"/>
      <c r="R156" s="77"/>
    </row>
    <row r="157" spans="1:18">
      <c r="A157" s="40"/>
      <c r="B157" s="59"/>
      <c r="C157" s="203" t="s">
        <v>1136</v>
      </c>
      <c r="D157" s="77">
        <f t="shared" si="8"/>
        <v>0.45</v>
      </c>
      <c r="E157" s="65">
        <f t="shared" si="9"/>
        <v>0.45</v>
      </c>
      <c r="F157" s="256">
        <f t="shared" si="10"/>
        <v>0</v>
      </c>
      <c r="G157" s="65">
        <v>0.45</v>
      </c>
      <c r="H157" s="77"/>
      <c r="I157" s="203" t="s">
        <v>1136</v>
      </c>
      <c r="J157" s="32"/>
      <c r="K157" s="168">
        <v>0.45</v>
      </c>
      <c r="L157" s="48"/>
      <c r="M157" s="65"/>
      <c r="N157" s="77"/>
      <c r="O157" s="65"/>
      <c r="P157" s="77"/>
      <c r="Q157" s="65"/>
      <c r="R157" s="77"/>
    </row>
    <row r="158" spans="1:18">
      <c r="A158" s="40"/>
      <c r="B158" s="59"/>
      <c r="C158" s="281" t="s">
        <v>317</v>
      </c>
      <c r="D158" s="77">
        <f t="shared" si="8"/>
        <v>0.13</v>
      </c>
      <c r="E158" s="65">
        <f t="shared" si="9"/>
        <v>0.13</v>
      </c>
      <c r="F158" s="256">
        <f t="shared" si="10"/>
        <v>0</v>
      </c>
      <c r="G158" s="65">
        <v>0.11</v>
      </c>
      <c r="H158" s="77"/>
      <c r="I158" s="281" t="s">
        <v>317</v>
      </c>
      <c r="J158" s="32" t="s">
        <v>1093</v>
      </c>
      <c r="K158" s="168">
        <v>0.11</v>
      </c>
      <c r="L158" s="48"/>
      <c r="M158" s="65">
        <v>0.02</v>
      </c>
      <c r="N158" s="77"/>
      <c r="O158" s="65"/>
      <c r="P158" s="77"/>
      <c r="Q158" s="65"/>
      <c r="R158" s="77"/>
    </row>
    <row r="159" spans="1:18">
      <c r="A159" s="40"/>
      <c r="B159" s="59"/>
      <c r="C159" s="281" t="s">
        <v>100</v>
      </c>
      <c r="D159" s="77">
        <f t="shared" si="8"/>
        <v>0.19</v>
      </c>
      <c r="E159" s="65">
        <f t="shared" si="9"/>
        <v>0.18</v>
      </c>
      <c r="F159" s="256">
        <f t="shared" si="10"/>
        <v>0.01</v>
      </c>
      <c r="G159" s="65">
        <v>0.16</v>
      </c>
      <c r="H159" s="77"/>
      <c r="I159" s="281" t="s">
        <v>100</v>
      </c>
      <c r="J159" s="32" t="s">
        <v>1096</v>
      </c>
      <c r="K159" s="168">
        <v>0.16</v>
      </c>
      <c r="L159" s="48"/>
      <c r="M159" s="65">
        <v>0.01</v>
      </c>
      <c r="N159" s="77">
        <v>0.01</v>
      </c>
      <c r="O159" s="65">
        <v>0.01</v>
      </c>
      <c r="P159" s="77"/>
      <c r="Q159" s="65"/>
      <c r="R159" s="77"/>
    </row>
    <row r="160" spans="1:18">
      <c r="A160" s="40"/>
      <c r="B160" s="59"/>
      <c r="C160" s="203" t="s">
        <v>851</v>
      </c>
      <c r="D160" s="77">
        <f t="shared" si="8"/>
        <v>0.4</v>
      </c>
      <c r="E160" s="65">
        <f t="shared" si="9"/>
        <v>0.4</v>
      </c>
      <c r="F160" s="256">
        <f t="shared" si="10"/>
        <v>0</v>
      </c>
      <c r="G160" s="65"/>
      <c r="H160" s="77"/>
      <c r="I160" s="203"/>
      <c r="J160" s="32"/>
      <c r="K160" s="168"/>
      <c r="L160" s="48"/>
      <c r="M160" s="65"/>
      <c r="N160" s="77"/>
      <c r="O160" s="65">
        <v>0.4</v>
      </c>
      <c r="P160" s="77"/>
      <c r="Q160" s="65"/>
      <c r="R160" s="77"/>
    </row>
    <row r="161" spans="1:18">
      <c r="A161" s="40"/>
      <c r="B161" s="59"/>
      <c r="C161" s="203" t="s">
        <v>1137</v>
      </c>
      <c r="D161" s="77">
        <f t="shared" si="8"/>
        <v>0.05</v>
      </c>
      <c r="E161" s="65">
        <f t="shared" si="9"/>
        <v>0.05</v>
      </c>
      <c r="F161" s="256">
        <f t="shared" si="10"/>
        <v>0</v>
      </c>
      <c r="G161" s="65">
        <v>0.05</v>
      </c>
      <c r="H161" s="77"/>
      <c r="I161" s="203" t="s">
        <v>1137</v>
      </c>
      <c r="J161" s="32" t="s">
        <v>1096</v>
      </c>
      <c r="K161" s="168">
        <v>0.05</v>
      </c>
      <c r="L161" s="48"/>
      <c r="M161" s="65"/>
      <c r="N161" s="77"/>
      <c r="O161" s="65"/>
      <c r="P161" s="77"/>
      <c r="Q161" s="65"/>
      <c r="R161" s="77"/>
    </row>
    <row r="162" spans="1:18">
      <c r="A162" s="40"/>
      <c r="B162" s="59"/>
      <c r="C162" s="281" t="s">
        <v>1138</v>
      </c>
      <c r="D162" s="77">
        <f t="shared" si="8"/>
        <v>0.06</v>
      </c>
      <c r="E162" s="65">
        <f t="shared" si="9"/>
        <v>0.06</v>
      </c>
      <c r="F162" s="256">
        <f t="shared" si="10"/>
        <v>0</v>
      </c>
      <c r="G162" s="65">
        <v>0.06</v>
      </c>
      <c r="H162" s="77"/>
      <c r="I162" s="281" t="s">
        <v>1138</v>
      </c>
      <c r="J162" s="32" t="s">
        <v>1093</v>
      </c>
      <c r="K162" s="168">
        <v>0.06</v>
      </c>
      <c r="L162" s="48"/>
      <c r="M162" s="65"/>
      <c r="N162" s="77"/>
      <c r="O162" s="65"/>
      <c r="P162" s="77"/>
      <c r="Q162" s="65"/>
      <c r="R162" s="77"/>
    </row>
    <row r="163" spans="1:18">
      <c r="A163" s="40"/>
      <c r="B163" s="59"/>
      <c r="C163" s="203" t="s">
        <v>637</v>
      </c>
      <c r="D163" s="77">
        <f t="shared" si="8"/>
        <v>0.3</v>
      </c>
      <c r="E163" s="65">
        <f t="shared" si="9"/>
        <v>0.3</v>
      </c>
      <c r="F163" s="256">
        <f t="shared" si="10"/>
        <v>0</v>
      </c>
      <c r="G163" s="65"/>
      <c r="H163" s="77"/>
      <c r="I163" s="203"/>
      <c r="J163" s="32"/>
      <c r="K163" s="168"/>
      <c r="L163" s="48"/>
      <c r="M163" s="65"/>
      <c r="N163" s="77"/>
      <c r="O163" s="65">
        <v>0.3</v>
      </c>
      <c r="P163" s="77"/>
      <c r="Q163" s="65"/>
      <c r="R163" s="77"/>
    </row>
    <row r="164" spans="1:18">
      <c r="A164" s="40"/>
      <c r="B164" s="59"/>
      <c r="C164" s="203" t="s">
        <v>172</v>
      </c>
      <c r="D164" s="77">
        <f t="shared" si="8"/>
        <v>0.69</v>
      </c>
      <c r="E164" s="65">
        <f t="shared" si="9"/>
        <v>0.67</v>
      </c>
      <c r="F164" s="256">
        <f t="shared" si="10"/>
        <v>0.02</v>
      </c>
      <c r="G164" s="65"/>
      <c r="H164" s="77"/>
      <c r="I164" s="203"/>
      <c r="J164" s="32"/>
      <c r="K164" s="168"/>
      <c r="L164" s="48"/>
      <c r="M164" s="65"/>
      <c r="N164" s="77"/>
      <c r="O164" s="65">
        <v>0.67</v>
      </c>
      <c r="P164" s="77">
        <v>0.02</v>
      </c>
      <c r="Q164" s="65"/>
      <c r="R164" s="77"/>
    </row>
    <row r="165" spans="1:18">
      <c r="A165" s="40"/>
      <c r="B165" s="59"/>
      <c r="C165" s="281" t="s">
        <v>61</v>
      </c>
      <c r="D165" s="77">
        <f t="shared" si="8"/>
        <v>0.83</v>
      </c>
      <c r="E165" s="65">
        <f t="shared" si="9"/>
        <v>0.53</v>
      </c>
      <c r="F165" s="256">
        <f t="shared" si="10"/>
        <v>0.3</v>
      </c>
      <c r="G165" s="65"/>
      <c r="H165" s="77"/>
      <c r="I165" s="281"/>
      <c r="J165" s="32"/>
      <c r="K165" s="168"/>
      <c r="L165" s="48"/>
      <c r="M165" s="65"/>
      <c r="N165" s="77"/>
      <c r="O165" s="65">
        <v>0.53</v>
      </c>
      <c r="P165" s="77">
        <v>0.3</v>
      </c>
      <c r="Q165" s="65"/>
      <c r="R165" s="77"/>
    </row>
    <row r="166" spans="1:18">
      <c r="A166" s="40"/>
      <c r="B166" s="59"/>
      <c r="C166" s="203" t="s">
        <v>174</v>
      </c>
      <c r="D166" s="77">
        <f t="shared" si="8"/>
        <v>0.55</v>
      </c>
      <c r="E166" s="65">
        <f t="shared" si="9"/>
        <v>0.43</v>
      </c>
      <c r="F166" s="256">
        <f t="shared" si="10"/>
        <v>0.12</v>
      </c>
      <c r="G166" s="65"/>
      <c r="H166" s="77"/>
      <c r="I166" s="203"/>
      <c r="J166" s="32"/>
      <c r="K166" s="168"/>
      <c r="L166" s="48"/>
      <c r="M166" s="65">
        <v>0.03</v>
      </c>
      <c r="N166" s="77">
        <v>0.02</v>
      </c>
      <c r="O166" s="65">
        <v>0.4</v>
      </c>
      <c r="P166" s="77">
        <v>0.1</v>
      </c>
      <c r="Q166" s="65"/>
      <c r="R166" s="77"/>
    </row>
    <row r="167" spans="1:18">
      <c r="A167" s="40"/>
      <c r="B167" s="59"/>
      <c r="C167" s="280" t="s">
        <v>1139</v>
      </c>
      <c r="D167" s="77">
        <f t="shared" si="8"/>
        <v>0.5</v>
      </c>
      <c r="E167" s="65">
        <f t="shared" si="9"/>
        <v>0.35</v>
      </c>
      <c r="F167" s="256">
        <f t="shared" si="10"/>
        <v>0.15</v>
      </c>
      <c r="G167" s="65">
        <v>0.3</v>
      </c>
      <c r="H167" s="77"/>
      <c r="I167" s="280" t="s">
        <v>1139</v>
      </c>
      <c r="J167" s="32" t="s">
        <v>1096</v>
      </c>
      <c r="K167" s="168">
        <v>0.3</v>
      </c>
      <c r="L167" s="48"/>
      <c r="M167" s="65"/>
      <c r="N167" s="77"/>
      <c r="O167" s="65">
        <v>0.05</v>
      </c>
      <c r="P167" s="77">
        <v>0.15</v>
      </c>
      <c r="Q167" s="65"/>
      <c r="R167" s="77"/>
    </row>
    <row r="168" spans="1:18">
      <c r="A168" s="40"/>
      <c r="B168" s="59"/>
      <c r="C168" s="203" t="s">
        <v>1140</v>
      </c>
      <c r="D168" s="77">
        <f t="shared" si="8"/>
        <v>0.26</v>
      </c>
      <c r="E168" s="65">
        <f t="shared" si="9"/>
        <v>0.26</v>
      </c>
      <c r="F168" s="256">
        <f t="shared" si="10"/>
        <v>0</v>
      </c>
      <c r="G168" s="65"/>
      <c r="H168" s="77"/>
      <c r="I168" s="203"/>
      <c r="J168" s="32"/>
      <c r="K168" s="168"/>
      <c r="L168" s="48"/>
      <c r="M168" s="65"/>
      <c r="N168" s="77"/>
      <c r="O168" s="65">
        <v>0.26</v>
      </c>
      <c r="P168" s="77"/>
      <c r="Q168" s="65"/>
      <c r="R168" s="77"/>
    </row>
    <row r="169" spans="1:18">
      <c r="A169" s="40"/>
      <c r="B169" s="59"/>
      <c r="C169" s="289" t="s">
        <v>657</v>
      </c>
      <c r="D169" s="77">
        <f t="shared" si="8"/>
        <v>0.4</v>
      </c>
      <c r="E169" s="65">
        <f t="shared" si="9"/>
        <v>0.4</v>
      </c>
      <c r="F169" s="256">
        <f t="shared" si="10"/>
        <v>0</v>
      </c>
      <c r="G169" s="65">
        <v>0.2</v>
      </c>
      <c r="H169" s="77"/>
      <c r="I169" s="289" t="s">
        <v>657</v>
      </c>
      <c r="J169" s="32" t="s">
        <v>1096</v>
      </c>
      <c r="K169" s="168">
        <v>0.2</v>
      </c>
      <c r="L169" s="48"/>
      <c r="M169" s="65">
        <v>0.2</v>
      </c>
      <c r="N169" s="77"/>
      <c r="O169" s="65"/>
      <c r="P169" s="77"/>
      <c r="Q169" s="65"/>
      <c r="R169" s="77"/>
    </row>
    <row r="170" spans="1:18">
      <c r="A170" s="40"/>
      <c r="B170" s="59"/>
      <c r="C170" s="279" t="s">
        <v>652</v>
      </c>
      <c r="D170" s="77">
        <f t="shared" si="8"/>
        <v>0.8</v>
      </c>
      <c r="E170" s="65">
        <f t="shared" si="9"/>
        <v>0.5</v>
      </c>
      <c r="F170" s="256">
        <f t="shared" si="10"/>
        <v>0.3</v>
      </c>
      <c r="G170" s="65"/>
      <c r="H170" s="77"/>
      <c r="I170" s="279"/>
      <c r="J170" s="32"/>
      <c r="K170" s="168"/>
      <c r="L170" s="48"/>
      <c r="M170" s="65"/>
      <c r="N170" s="77"/>
      <c r="O170" s="65">
        <v>0.5</v>
      </c>
      <c r="P170" s="77">
        <v>0.3</v>
      </c>
      <c r="Q170" s="65"/>
      <c r="R170" s="77"/>
    </row>
    <row r="171" spans="1:18">
      <c r="A171" s="40"/>
      <c r="B171" s="59"/>
      <c r="C171" s="203" t="s">
        <v>149</v>
      </c>
      <c r="D171" s="77">
        <f t="shared" si="8"/>
        <v>0.25</v>
      </c>
      <c r="E171" s="65">
        <f t="shared" si="9"/>
        <v>0.25</v>
      </c>
      <c r="F171" s="256">
        <f t="shared" si="10"/>
        <v>0</v>
      </c>
      <c r="G171" s="65">
        <v>0.25</v>
      </c>
      <c r="H171" s="77"/>
      <c r="I171" s="203" t="s">
        <v>149</v>
      </c>
      <c r="J171" s="32" t="s">
        <v>1093</v>
      </c>
      <c r="K171" s="168">
        <v>0.25</v>
      </c>
      <c r="L171" s="48"/>
      <c r="M171" s="65"/>
      <c r="N171" s="77"/>
      <c r="O171" s="65"/>
      <c r="P171" s="77"/>
      <c r="Q171" s="65"/>
      <c r="R171" s="77"/>
    </row>
    <row r="172" spans="1:18">
      <c r="A172" s="40"/>
      <c r="B172" s="59"/>
      <c r="C172" s="203" t="s">
        <v>372</v>
      </c>
      <c r="D172" s="77">
        <f t="shared" si="8"/>
        <v>0.34</v>
      </c>
      <c r="E172" s="65">
        <f t="shared" si="9"/>
        <v>0.34</v>
      </c>
      <c r="F172" s="256">
        <f t="shared" si="10"/>
        <v>0</v>
      </c>
      <c r="G172" s="65"/>
      <c r="H172" s="77"/>
      <c r="I172" s="203"/>
      <c r="J172" s="32"/>
      <c r="K172" s="168"/>
      <c r="L172" s="48"/>
      <c r="M172" s="65">
        <v>0.34</v>
      </c>
      <c r="N172" s="77"/>
      <c r="O172" s="65"/>
      <c r="P172" s="77"/>
      <c r="Q172" s="65"/>
      <c r="R172" s="77"/>
    </row>
    <row r="173" spans="1:18">
      <c r="A173" s="40"/>
      <c r="B173" s="59"/>
      <c r="C173" s="203" t="s">
        <v>189</v>
      </c>
      <c r="D173" s="77">
        <f t="shared" si="8"/>
        <v>0.55</v>
      </c>
      <c r="E173" s="65">
        <f t="shared" si="9"/>
        <v>0.55</v>
      </c>
      <c r="F173" s="256">
        <f t="shared" si="10"/>
        <v>0</v>
      </c>
      <c r="G173" s="65">
        <v>0.2</v>
      </c>
      <c r="H173" s="77"/>
      <c r="I173" s="203" t="s">
        <v>189</v>
      </c>
      <c r="J173" s="32" t="s">
        <v>1093</v>
      </c>
      <c r="K173" s="168">
        <v>0.2</v>
      </c>
      <c r="L173" s="48"/>
      <c r="M173" s="65">
        <v>0.05</v>
      </c>
      <c r="N173" s="77"/>
      <c r="O173" s="65">
        <v>0.3</v>
      </c>
      <c r="P173" s="77"/>
      <c r="Q173" s="65"/>
      <c r="R173" s="77"/>
    </row>
    <row r="174" spans="1:18">
      <c r="A174" s="40"/>
      <c r="B174" s="59"/>
      <c r="C174" s="281" t="s">
        <v>727</v>
      </c>
      <c r="D174" s="77">
        <f t="shared" si="8"/>
        <v>0.42</v>
      </c>
      <c r="E174" s="65">
        <f t="shared" si="9"/>
        <v>0.4</v>
      </c>
      <c r="F174" s="256">
        <f t="shared" si="10"/>
        <v>0.02</v>
      </c>
      <c r="G174" s="65"/>
      <c r="H174" s="77"/>
      <c r="I174" s="281"/>
      <c r="J174" s="32"/>
      <c r="K174" s="168"/>
      <c r="L174" s="48"/>
      <c r="M174" s="65">
        <v>0.4</v>
      </c>
      <c r="N174" s="77">
        <v>0.02</v>
      </c>
      <c r="O174" s="65"/>
      <c r="P174" s="77"/>
      <c r="Q174" s="65"/>
      <c r="R174" s="77"/>
    </row>
    <row r="175" spans="1:18">
      <c r="A175" s="40"/>
      <c r="B175" s="59"/>
      <c r="C175" s="203" t="s">
        <v>1141</v>
      </c>
      <c r="D175" s="77">
        <f t="shared" si="8"/>
        <v>0.6</v>
      </c>
      <c r="E175" s="65">
        <f t="shared" si="9"/>
        <v>0.6</v>
      </c>
      <c r="F175" s="256">
        <f t="shared" si="10"/>
        <v>0</v>
      </c>
      <c r="G175" s="65"/>
      <c r="H175" s="77"/>
      <c r="I175" s="203"/>
      <c r="J175" s="32"/>
      <c r="K175" s="168"/>
      <c r="L175" s="48"/>
      <c r="M175" s="65">
        <v>0.6</v>
      </c>
      <c r="N175" s="77"/>
      <c r="O175" s="65"/>
      <c r="P175" s="77"/>
      <c r="Q175" s="65"/>
      <c r="R175" s="77"/>
    </row>
    <row r="176" spans="1:18">
      <c r="A176" s="40"/>
      <c r="B176" s="59"/>
      <c r="C176" s="280" t="s">
        <v>618</v>
      </c>
      <c r="D176" s="77">
        <f t="shared" si="8"/>
        <v>0.4</v>
      </c>
      <c r="E176" s="65">
        <f t="shared" si="9"/>
        <v>0.4</v>
      </c>
      <c r="F176" s="256">
        <f t="shared" si="10"/>
        <v>0</v>
      </c>
      <c r="G176" s="65">
        <v>0.4</v>
      </c>
      <c r="H176" s="77"/>
      <c r="I176" s="280" t="s">
        <v>618</v>
      </c>
      <c r="J176" s="32" t="s">
        <v>1096</v>
      </c>
      <c r="K176" s="168">
        <v>0.4</v>
      </c>
      <c r="L176" s="48"/>
      <c r="M176" s="65"/>
      <c r="N176" s="77"/>
      <c r="O176" s="65"/>
      <c r="P176" s="77"/>
      <c r="Q176" s="65"/>
      <c r="R176" s="77"/>
    </row>
    <row r="177" spans="1:18">
      <c r="A177" s="40"/>
      <c r="B177" s="59"/>
      <c r="C177" s="279" t="s">
        <v>478</v>
      </c>
      <c r="D177" s="77">
        <f t="shared" si="8"/>
        <v>0.81</v>
      </c>
      <c r="E177" s="65">
        <f t="shared" si="9"/>
        <v>0.81</v>
      </c>
      <c r="F177" s="256">
        <f t="shared" si="10"/>
        <v>0</v>
      </c>
      <c r="G177" s="65">
        <v>0.81</v>
      </c>
      <c r="H177" s="77"/>
      <c r="I177" s="279" t="s">
        <v>478</v>
      </c>
      <c r="J177" s="32" t="s">
        <v>1093</v>
      </c>
      <c r="K177" s="168">
        <v>0.81</v>
      </c>
      <c r="L177" s="48"/>
      <c r="M177" s="65"/>
      <c r="N177" s="77"/>
      <c r="O177" s="65"/>
      <c r="P177" s="77"/>
      <c r="Q177" s="65"/>
      <c r="R177" s="77"/>
    </row>
    <row r="178" spans="1:18">
      <c r="A178" s="40"/>
      <c r="B178" s="59"/>
      <c r="C178" s="203" t="s">
        <v>502</v>
      </c>
      <c r="D178" s="77">
        <f t="shared" si="8"/>
        <v>0.54</v>
      </c>
      <c r="E178" s="65">
        <f t="shared" si="9"/>
        <v>0.54</v>
      </c>
      <c r="F178" s="256">
        <f t="shared" si="10"/>
        <v>0</v>
      </c>
      <c r="G178" s="65"/>
      <c r="H178" s="77"/>
      <c r="I178" s="203"/>
      <c r="J178" s="32"/>
      <c r="K178" s="168"/>
      <c r="L178" s="48"/>
      <c r="M178" s="65"/>
      <c r="N178" s="77"/>
      <c r="O178" s="65">
        <v>0.54</v>
      </c>
      <c r="P178" s="77"/>
      <c r="Q178" s="65"/>
      <c r="R178" s="77"/>
    </row>
    <row r="179" spans="1:18">
      <c r="A179" s="40"/>
      <c r="B179" s="59"/>
      <c r="C179" s="289" t="s">
        <v>1142</v>
      </c>
      <c r="D179" s="77">
        <f t="shared" si="8"/>
        <v>0.6</v>
      </c>
      <c r="E179" s="65">
        <f t="shared" si="9"/>
        <v>0.6</v>
      </c>
      <c r="F179" s="256">
        <f t="shared" si="10"/>
        <v>0</v>
      </c>
      <c r="G179" s="65"/>
      <c r="H179" s="77"/>
      <c r="I179" s="289"/>
      <c r="J179" s="32"/>
      <c r="K179" s="168"/>
      <c r="L179" s="48"/>
      <c r="M179" s="65"/>
      <c r="N179" s="77"/>
      <c r="O179" s="65">
        <v>0.6</v>
      </c>
      <c r="P179" s="77"/>
      <c r="Q179" s="65"/>
      <c r="R179" s="77"/>
    </row>
    <row r="180" spans="1:18">
      <c r="A180" s="40"/>
      <c r="B180" s="59"/>
      <c r="C180" s="203" t="s">
        <v>1143</v>
      </c>
      <c r="D180" s="77">
        <f t="shared" si="8"/>
        <v>0.6</v>
      </c>
      <c r="E180" s="65">
        <f t="shared" si="9"/>
        <v>0.3</v>
      </c>
      <c r="F180" s="256">
        <f t="shared" si="10"/>
        <v>0.3</v>
      </c>
      <c r="G180" s="65"/>
      <c r="H180" s="77"/>
      <c r="I180" s="203"/>
      <c r="J180" s="32"/>
      <c r="K180" s="168"/>
      <c r="L180" s="48"/>
      <c r="M180" s="65"/>
      <c r="N180" s="77"/>
      <c r="O180" s="65">
        <v>0.3</v>
      </c>
      <c r="P180" s="77">
        <v>0.3</v>
      </c>
      <c r="Q180" s="65"/>
      <c r="R180" s="77"/>
    </row>
    <row r="181" spans="1:18">
      <c r="A181" s="40"/>
      <c r="B181" s="59"/>
      <c r="C181" s="280" t="s">
        <v>345</v>
      </c>
      <c r="D181" s="77">
        <f t="shared" si="8"/>
        <v>0.42</v>
      </c>
      <c r="E181" s="65">
        <f t="shared" si="9"/>
        <v>0.42</v>
      </c>
      <c r="F181" s="256">
        <f t="shared" si="10"/>
        <v>0</v>
      </c>
      <c r="G181" s="65">
        <v>0.4</v>
      </c>
      <c r="H181" s="77"/>
      <c r="I181" s="280" t="s">
        <v>345</v>
      </c>
      <c r="J181" s="32" t="s">
        <v>1096</v>
      </c>
      <c r="K181" s="168">
        <v>0.4</v>
      </c>
      <c r="L181" s="48"/>
      <c r="M181" s="65">
        <v>0.02</v>
      </c>
      <c r="N181" s="77"/>
      <c r="O181" s="65"/>
      <c r="P181" s="77"/>
      <c r="Q181" s="65"/>
      <c r="R181" s="77"/>
    </row>
    <row r="182" spans="1:18">
      <c r="A182" s="40"/>
      <c r="B182" s="59"/>
      <c r="C182" s="280" t="s">
        <v>180</v>
      </c>
      <c r="D182" s="77">
        <f t="shared" si="8"/>
        <v>0.66</v>
      </c>
      <c r="E182" s="65">
        <f t="shared" si="9"/>
        <v>0.66</v>
      </c>
      <c r="F182" s="256">
        <f t="shared" si="10"/>
        <v>0</v>
      </c>
      <c r="G182" s="65"/>
      <c r="H182" s="77"/>
      <c r="I182" s="280"/>
      <c r="J182" s="32"/>
      <c r="K182" s="168"/>
      <c r="L182" s="48"/>
      <c r="M182" s="65">
        <v>0.66</v>
      </c>
      <c r="N182" s="77"/>
      <c r="O182" s="65"/>
      <c r="P182" s="77"/>
      <c r="Q182" s="65"/>
      <c r="R182" s="77"/>
    </row>
    <row r="183" spans="1:18">
      <c r="A183" s="40"/>
      <c r="B183" s="59"/>
      <c r="C183" s="203" t="s">
        <v>73</v>
      </c>
      <c r="D183" s="77">
        <f t="shared" si="8"/>
        <v>0.47</v>
      </c>
      <c r="E183" s="65">
        <f t="shared" si="9"/>
        <v>0.47</v>
      </c>
      <c r="F183" s="256">
        <f t="shared" si="10"/>
        <v>0</v>
      </c>
      <c r="G183" s="65">
        <v>0.34</v>
      </c>
      <c r="H183" s="77"/>
      <c r="I183" s="203" t="s">
        <v>73</v>
      </c>
      <c r="J183" s="32" t="s">
        <v>1093</v>
      </c>
      <c r="K183" s="168">
        <v>0.34</v>
      </c>
      <c r="L183" s="48"/>
      <c r="M183" s="65">
        <v>0.13</v>
      </c>
      <c r="N183" s="77"/>
      <c r="O183" s="65"/>
      <c r="P183" s="77"/>
      <c r="Q183" s="65"/>
      <c r="R183" s="77"/>
    </row>
    <row r="184" spans="1:18">
      <c r="A184" s="40"/>
      <c r="B184" s="59"/>
      <c r="C184" s="203" t="s">
        <v>325</v>
      </c>
      <c r="D184" s="77">
        <f t="shared" si="8"/>
        <v>0.49</v>
      </c>
      <c r="E184" s="65">
        <f t="shared" si="9"/>
        <v>0.49</v>
      </c>
      <c r="F184" s="256">
        <f t="shared" si="10"/>
        <v>0</v>
      </c>
      <c r="G184" s="65">
        <v>0.31</v>
      </c>
      <c r="H184" s="77"/>
      <c r="I184" s="203" t="s">
        <v>325</v>
      </c>
      <c r="J184" s="32" t="s">
        <v>1096</v>
      </c>
      <c r="K184" s="168">
        <v>0.31</v>
      </c>
      <c r="L184" s="48"/>
      <c r="M184" s="65">
        <v>0.18</v>
      </c>
      <c r="N184" s="77"/>
      <c r="O184" s="65"/>
      <c r="P184" s="77"/>
      <c r="Q184" s="65"/>
      <c r="R184" s="77"/>
    </row>
    <row r="185" spans="1:18">
      <c r="A185" s="40"/>
      <c r="B185" s="59"/>
      <c r="C185" s="203" t="s">
        <v>623</v>
      </c>
      <c r="D185" s="77">
        <f t="shared" si="8"/>
        <v>0.82</v>
      </c>
      <c r="E185" s="65">
        <f t="shared" si="9"/>
        <v>0.62</v>
      </c>
      <c r="F185" s="256">
        <f t="shared" si="10"/>
        <v>0.2</v>
      </c>
      <c r="G185" s="65">
        <v>0.03</v>
      </c>
      <c r="H185" s="77"/>
      <c r="I185" s="203" t="s">
        <v>623</v>
      </c>
      <c r="J185" s="32" t="s">
        <v>1093</v>
      </c>
      <c r="K185" s="168">
        <v>0.03</v>
      </c>
      <c r="L185" s="48"/>
      <c r="M185" s="65">
        <v>0.22</v>
      </c>
      <c r="N185" s="77"/>
      <c r="O185" s="65">
        <v>0.37</v>
      </c>
      <c r="P185" s="77">
        <v>0.2</v>
      </c>
      <c r="Q185" s="65"/>
      <c r="R185" s="77"/>
    </row>
    <row r="186" spans="1:18">
      <c r="A186" s="40"/>
      <c r="B186" s="59"/>
      <c r="C186" s="203" t="s">
        <v>350</v>
      </c>
      <c r="D186" s="77">
        <f t="shared" si="8"/>
        <v>0.92</v>
      </c>
      <c r="E186" s="65">
        <f t="shared" si="9"/>
        <v>0.87</v>
      </c>
      <c r="F186" s="256">
        <f t="shared" si="10"/>
        <v>0.05</v>
      </c>
      <c r="G186" s="65">
        <v>0.3</v>
      </c>
      <c r="H186" s="77">
        <v>0.02</v>
      </c>
      <c r="I186" s="203" t="s">
        <v>350</v>
      </c>
      <c r="J186" s="32" t="s">
        <v>1093</v>
      </c>
      <c r="K186" s="168">
        <v>0.3</v>
      </c>
      <c r="L186" s="48">
        <v>0.02</v>
      </c>
      <c r="M186" s="65">
        <v>0.12</v>
      </c>
      <c r="N186" s="77"/>
      <c r="O186" s="65">
        <v>0.45</v>
      </c>
      <c r="P186" s="77">
        <v>0.03</v>
      </c>
      <c r="Q186" s="65"/>
      <c r="R186" s="77"/>
    </row>
    <row r="187" spans="1:18">
      <c r="A187" s="40"/>
      <c r="B187" s="59"/>
      <c r="C187" s="32" t="s">
        <v>52</v>
      </c>
      <c r="D187" s="77">
        <f t="shared" si="8"/>
        <v>0.87</v>
      </c>
      <c r="E187" s="65">
        <f t="shared" si="9"/>
        <v>0.87</v>
      </c>
      <c r="F187" s="256">
        <f t="shared" si="10"/>
        <v>0</v>
      </c>
      <c r="G187" s="65">
        <v>0.8</v>
      </c>
      <c r="H187" s="77"/>
      <c r="I187" s="32" t="s">
        <v>52</v>
      </c>
      <c r="J187" s="32" t="s">
        <v>1096</v>
      </c>
      <c r="K187" s="168">
        <v>0.8</v>
      </c>
      <c r="L187" s="48"/>
      <c r="M187" s="65">
        <v>0.07</v>
      </c>
      <c r="N187" s="77"/>
      <c r="O187" s="65"/>
      <c r="P187" s="77"/>
      <c r="Q187" s="65"/>
      <c r="R187" s="77"/>
    </row>
    <row r="188" spans="1:18">
      <c r="A188" s="40"/>
      <c r="B188" s="59"/>
      <c r="C188" s="281" t="s">
        <v>343</v>
      </c>
      <c r="D188" s="77">
        <f t="shared" si="8"/>
        <v>0.18</v>
      </c>
      <c r="E188" s="65">
        <f t="shared" si="9"/>
        <v>0.17</v>
      </c>
      <c r="F188" s="256">
        <f t="shared" si="10"/>
        <v>0.01</v>
      </c>
      <c r="G188" s="65">
        <v>0.12</v>
      </c>
      <c r="H188" s="77">
        <v>0.01</v>
      </c>
      <c r="I188" s="281" t="s">
        <v>343</v>
      </c>
      <c r="J188" s="32" t="s">
        <v>1096</v>
      </c>
      <c r="K188" s="168">
        <v>0.12</v>
      </c>
      <c r="L188" s="48">
        <v>0.01</v>
      </c>
      <c r="M188" s="65">
        <v>0.05</v>
      </c>
      <c r="N188" s="77"/>
      <c r="O188" s="65"/>
      <c r="P188" s="77"/>
      <c r="Q188" s="65"/>
      <c r="R188" s="77"/>
    </row>
    <row r="189" spans="1:18">
      <c r="A189" s="40"/>
      <c r="B189" s="59"/>
      <c r="C189" s="203" t="s">
        <v>475</v>
      </c>
      <c r="D189" s="77">
        <f t="shared" si="8"/>
        <v>0.27</v>
      </c>
      <c r="E189" s="65">
        <f t="shared" si="9"/>
        <v>0.17</v>
      </c>
      <c r="F189" s="256">
        <f t="shared" si="10"/>
        <v>0.1</v>
      </c>
      <c r="G189" s="65">
        <v>0.06</v>
      </c>
      <c r="H189" s="77"/>
      <c r="I189" s="203" t="s">
        <v>475</v>
      </c>
      <c r="J189" s="32" t="s">
        <v>1096</v>
      </c>
      <c r="K189" s="168">
        <v>0.06</v>
      </c>
      <c r="L189" s="48"/>
      <c r="M189" s="65">
        <v>0.01</v>
      </c>
      <c r="N189" s="77"/>
      <c r="O189" s="65">
        <v>0.1</v>
      </c>
      <c r="P189" s="77">
        <v>0.1</v>
      </c>
      <c r="Q189" s="65"/>
      <c r="R189" s="77"/>
    </row>
    <row r="190" spans="1:18">
      <c r="A190" s="40"/>
      <c r="B190" s="59"/>
      <c r="C190" s="281" t="s">
        <v>209</v>
      </c>
      <c r="D190" s="77">
        <f t="shared" si="8"/>
        <v>0.79</v>
      </c>
      <c r="E190" s="65">
        <f t="shared" si="9"/>
        <v>0.79</v>
      </c>
      <c r="F190" s="256">
        <f t="shared" si="10"/>
        <v>0</v>
      </c>
      <c r="G190" s="65">
        <v>0.25</v>
      </c>
      <c r="H190" s="77"/>
      <c r="I190" s="281" t="s">
        <v>209</v>
      </c>
      <c r="J190" s="32" t="s">
        <v>1096</v>
      </c>
      <c r="K190" s="168">
        <v>0.25</v>
      </c>
      <c r="L190" s="48"/>
      <c r="M190" s="65">
        <v>0.32</v>
      </c>
      <c r="N190" s="77"/>
      <c r="O190" s="65">
        <v>0.22</v>
      </c>
      <c r="P190" s="77"/>
      <c r="Q190" s="65"/>
      <c r="R190" s="77"/>
    </row>
    <row r="191" spans="1:18">
      <c r="A191" s="40"/>
      <c r="B191" s="59"/>
      <c r="C191" s="203" t="s">
        <v>392</v>
      </c>
      <c r="D191" s="77">
        <f t="shared" si="8"/>
        <v>0.56</v>
      </c>
      <c r="E191" s="65">
        <f t="shared" si="9"/>
        <v>0.31</v>
      </c>
      <c r="F191" s="256">
        <f t="shared" si="10"/>
        <v>0.25</v>
      </c>
      <c r="G191" s="65">
        <v>0.06</v>
      </c>
      <c r="H191" s="77"/>
      <c r="I191" s="203" t="s">
        <v>392</v>
      </c>
      <c r="J191" s="32" t="s">
        <v>1093</v>
      </c>
      <c r="K191" s="168">
        <v>0.06</v>
      </c>
      <c r="L191" s="48"/>
      <c r="M191" s="65"/>
      <c r="N191" s="77"/>
      <c r="O191" s="65">
        <v>0.25</v>
      </c>
      <c r="P191" s="77">
        <v>0.25</v>
      </c>
      <c r="Q191" s="65"/>
      <c r="R191" s="77"/>
    </row>
    <row r="192" spans="1:18">
      <c r="A192" s="40"/>
      <c r="B192" s="59"/>
      <c r="C192" s="280" t="s">
        <v>1144</v>
      </c>
      <c r="D192" s="77">
        <f t="shared" si="8"/>
        <v>0.2</v>
      </c>
      <c r="E192" s="65">
        <f t="shared" si="9"/>
        <v>0.2</v>
      </c>
      <c r="F192" s="256">
        <f t="shared" si="10"/>
        <v>0</v>
      </c>
      <c r="G192" s="65">
        <v>0.2</v>
      </c>
      <c r="H192" s="77"/>
      <c r="I192" s="280" t="s">
        <v>1144</v>
      </c>
      <c r="J192" s="32" t="s">
        <v>1096</v>
      </c>
      <c r="K192" s="168">
        <v>0.2</v>
      </c>
      <c r="L192" s="48"/>
      <c r="M192" s="65"/>
      <c r="N192" s="77"/>
      <c r="O192" s="65"/>
      <c r="P192" s="77"/>
      <c r="Q192" s="65"/>
      <c r="R192" s="77"/>
    </row>
  </sheetData>
  <mergeCells count="26">
    <mergeCell ref="A1:R1"/>
    <mergeCell ref="O2:R2"/>
    <mergeCell ref="E3:R3"/>
    <mergeCell ref="G4:L4"/>
    <mergeCell ref="M4:N4"/>
    <mergeCell ref="O4:P4"/>
    <mergeCell ref="Q4:R4"/>
    <mergeCell ref="A6:C6"/>
    <mergeCell ref="A3:A5"/>
    <mergeCell ref="A7:A20"/>
    <mergeCell ref="A21:A29"/>
    <mergeCell ref="A30:A63"/>
    <mergeCell ref="A64:A88"/>
    <mergeCell ref="A89:A140"/>
    <mergeCell ref="A141:A192"/>
    <mergeCell ref="B3:B5"/>
    <mergeCell ref="B7:B20"/>
    <mergeCell ref="B21:B29"/>
    <mergeCell ref="B30:B63"/>
    <mergeCell ref="B64:B88"/>
    <mergeCell ref="B89:B140"/>
    <mergeCell ref="B141:B192"/>
    <mergeCell ref="C3:C5"/>
    <mergeCell ref="D3:D5"/>
    <mergeCell ref="E4:E5"/>
    <mergeCell ref="F4:F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9"/>
  <sheetViews>
    <sheetView topLeftCell="B1" workbookViewId="0">
      <selection activeCell="D6" sqref="D6"/>
    </sheetView>
  </sheetViews>
  <sheetFormatPr defaultColWidth="9" defaultRowHeight="14.25"/>
  <cols>
    <col min="1" max="1" width="10.25" style="2" customWidth="1"/>
    <col min="2" max="2" width="15" style="3" customWidth="1"/>
    <col min="3" max="3" width="10.625" customWidth="1"/>
    <col min="4" max="4" width="10.125" style="2" customWidth="1"/>
    <col min="5" max="6" width="9.25" style="2"/>
    <col min="7" max="7" width="10.75" customWidth="1"/>
    <col min="8" max="9" width="10.5" customWidth="1"/>
    <col min="10" max="10" width="10.75" customWidth="1"/>
    <col min="11" max="15" width="9.375"/>
    <col min="16" max="16" width="10.75" customWidth="1"/>
  </cols>
  <sheetData>
    <row r="1" ht="18.75" spans="1:18">
      <c r="A1" s="89" t="s">
        <v>1145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ht="18.75" spans="1:18">
      <c r="A2" s="89"/>
      <c r="B2" s="89"/>
      <c r="C2" s="89"/>
      <c r="D2" s="110"/>
      <c r="E2" s="110"/>
      <c r="F2" s="110"/>
      <c r="G2" s="110"/>
      <c r="H2" s="110"/>
      <c r="I2" s="89"/>
      <c r="J2" s="89"/>
      <c r="K2" s="110"/>
      <c r="L2" s="110"/>
      <c r="M2" s="118"/>
      <c r="N2" s="118"/>
      <c r="O2" s="118" t="s">
        <v>31</v>
      </c>
      <c r="P2" s="118"/>
      <c r="Q2" s="118"/>
      <c r="R2" s="118"/>
    </row>
    <row r="3" spans="1:18">
      <c r="A3" s="94" t="s">
        <v>32</v>
      </c>
      <c r="B3" s="94" t="s">
        <v>33</v>
      </c>
      <c r="C3" s="94" t="s">
        <v>34</v>
      </c>
      <c r="D3" s="112" t="s">
        <v>3</v>
      </c>
      <c r="E3" s="112" t="s">
        <v>35</v>
      </c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1:18">
      <c r="A4" s="94"/>
      <c r="B4" s="94"/>
      <c r="C4" s="94"/>
      <c r="D4" s="112"/>
      <c r="E4" s="112" t="s">
        <v>36</v>
      </c>
      <c r="F4" s="112" t="s">
        <v>37</v>
      </c>
      <c r="G4" s="112" t="s">
        <v>8</v>
      </c>
      <c r="H4" s="112"/>
      <c r="I4" s="112"/>
      <c r="J4" s="112"/>
      <c r="K4" s="112"/>
      <c r="L4" s="112"/>
      <c r="M4" s="112" t="s">
        <v>9</v>
      </c>
      <c r="N4" s="112"/>
      <c r="O4" s="112" t="s">
        <v>10</v>
      </c>
      <c r="P4" s="112"/>
      <c r="Q4" s="112" t="s">
        <v>11</v>
      </c>
      <c r="R4" s="112"/>
    </row>
    <row r="5" spans="1:18">
      <c r="A5" s="94"/>
      <c r="B5" s="94"/>
      <c r="C5" s="94"/>
      <c r="D5" s="112"/>
      <c r="E5" s="112"/>
      <c r="F5" s="112"/>
      <c r="G5" s="112" t="s">
        <v>4</v>
      </c>
      <c r="H5" s="112" t="s">
        <v>5</v>
      </c>
      <c r="I5" s="94" t="s">
        <v>34</v>
      </c>
      <c r="J5" s="94" t="s">
        <v>38</v>
      </c>
      <c r="K5" s="112" t="s">
        <v>4</v>
      </c>
      <c r="L5" s="112" t="s">
        <v>5</v>
      </c>
      <c r="M5" s="112" t="s">
        <v>4</v>
      </c>
      <c r="N5" s="112" t="s">
        <v>5</v>
      </c>
      <c r="O5" s="112" t="s">
        <v>4</v>
      </c>
      <c r="P5" s="112" t="s">
        <v>5</v>
      </c>
      <c r="Q5" s="112" t="s">
        <v>4</v>
      </c>
      <c r="R5" s="112" t="s">
        <v>5</v>
      </c>
    </row>
    <row r="6" spans="1:18">
      <c r="A6" s="248" t="s">
        <v>3</v>
      </c>
      <c r="B6" s="248"/>
      <c r="C6" s="248"/>
      <c r="D6" s="115">
        <f t="shared" ref="D6:R6" si="0">SUM(D7:D156)</f>
        <v>15197.71</v>
      </c>
      <c r="E6" s="115">
        <f t="shared" si="0"/>
        <v>12198.02</v>
      </c>
      <c r="F6" s="115">
        <f t="shared" si="0"/>
        <v>2999.69</v>
      </c>
      <c r="G6" s="115">
        <f t="shared" si="0"/>
        <v>112.43</v>
      </c>
      <c r="H6" s="115">
        <f t="shared" si="0"/>
        <v>12.47</v>
      </c>
      <c r="I6" s="115">
        <f t="shared" si="0"/>
        <v>0</v>
      </c>
      <c r="J6" s="115">
        <f t="shared" si="0"/>
        <v>57</v>
      </c>
      <c r="K6" s="115">
        <f t="shared" si="0"/>
        <v>112.4291</v>
      </c>
      <c r="L6" s="115">
        <f t="shared" si="0"/>
        <v>12.47254</v>
      </c>
      <c r="M6" s="115">
        <f t="shared" si="0"/>
        <v>536.94</v>
      </c>
      <c r="N6" s="115">
        <f t="shared" si="0"/>
        <v>34.87</v>
      </c>
      <c r="O6" s="115">
        <f t="shared" si="0"/>
        <v>6636.27</v>
      </c>
      <c r="P6" s="115">
        <f t="shared" si="0"/>
        <v>1259.19</v>
      </c>
      <c r="Q6" s="115">
        <f t="shared" si="0"/>
        <v>4912.38</v>
      </c>
      <c r="R6" s="115">
        <f t="shared" si="0"/>
        <v>1693.16</v>
      </c>
    </row>
    <row r="7" spans="1:18">
      <c r="A7" s="40">
        <v>1</v>
      </c>
      <c r="B7" s="59" t="s">
        <v>39</v>
      </c>
      <c r="C7" s="32" t="s">
        <v>115</v>
      </c>
      <c r="D7" s="40">
        <f>E7+F7</f>
        <v>10604.05</v>
      </c>
      <c r="E7" s="40">
        <v>8591.39</v>
      </c>
      <c r="F7" s="40">
        <v>2012.66</v>
      </c>
      <c r="G7" s="40">
        <v>6.7</v>
      </c>
      <c r="H7" s="40"/>
      <c r="I7" s="32" t="s">
        <v>115</v>
      </c>
      <c r="J7" s="32"/>
      <c r="K7" s="32"/>
      <c r="L7" s="32"/>
      <c r="M7" s="40">
        <v>266.28</v>
      </c>
      <c r="N7" s="40">
        <v>1</v>
      </c>
      <c r="O7" s="40">
        <v>4898.52</v>
      </c>
      <c r="P7" s="40">
        <v>745.46</v>
      </c>
      <c r="Q7" s="40">
        <v>3419.89</v>
      </c>
      <c r="R7" s="40">
        <v>1266.2</v>
      </c>
    </row>
    <row r="8" spans="1:18">
      <c r="A8" s="249"/>
      <c r="B8" s="250"/>
      <c r="C8" s="32" t="s">
        <v>644</v>
      </c>
      <c r="D8" s="40"/>
      <c r="E8" s="40"/>
      <c r="F8" s="40"/>
      <c r="G8" s="40"/>
      <c r="H8" s="40"/>
      <c r="I8" s="32" t="s">
        <v>644</v>
      </c>
      <c r="J8" s="32"/>
      <c r="K8" s="32"/>
      <c r="L8" s="32"/>
      <c r="M8" s="40"/>
      <c r="N8" s="40"/>
      <c r="O8" s="40"/>
      <c r="P8" s="40"/>
      <c r="Q8" s="40"/>
      <c r="R8" s="40"/>
    </row>
    <row r="9" spans="1:18">
      <c r="A9" s="40"/>
      <c r="B9" s="59"/>
      <c r="C9" s="32" t="s">
        <v>44</v>
      </c>
      <c r="D9" s="40"/>
      <c r="E9" s="40"/>
      <c r="F9" s="40"/>
      <c r="G9" s="40"/>
      <c r="H9" s="40"/>
      <c r="I9" s="32" t="s">
        <v>44</v>
      </c>
      <c r="J9" s="32">
        <v>10</v>
      </c>
      <c r="K9" s="32">
        <v>6.7</v>
      </c>
      <c r="L9" s="32"/>
      <c r="M9" s="40"/>
      <c r="N9" s="40"/>
      <c r="O9" s="40"/>
      <c r="P9" s="40"/>
      <c r="Q9" s="40"/>
      <c r="R9" s="40"/>
    </row>
    <row r="10" spans="1:18">
      <c r="A10" s="40"/>
      <c r="B10" s="59"/>
      <c r="C10" s="32" t="s">
        <v>185</v>
      </c>
      <c r="D10" s="40"/>
      <c r="E10" s="40"/>
      <c r="F10" s="40"/>
      <c r="G10" s="40"/>
      <c r="H10" s="40"/>
      <c r="I10" s="32" t="s">
        <v>185</v>
      </c>
      <c r="J10" s="32"/>
      <c r="K10" s="32"/>
      <c r="L10" s="32"/>
      <c r="M10" s="40"/>
      <c r="N10" s="40"/>
      <c r="O10" s="40"/>
      <c r="P10" s="40"/>
      <c r="Q10" s="40"/>
      <c r="R10" s="40"/>
    </row>
    <row r="11" spans="1:18">
      <c r="A11" s="40"/>
      <c r="B11" s="59"/>
      <c r="C11" s="32" t="s">
        <v>44</v>
      </c>
      <c r="D11" s="40"/>
      <c r="E11" s="40"/>
      <c r="F11" s="40"/>
      <c r="G11" s="40"/>
      <c r="H11" s="40"/>
      <c r="I11" s="32" t="s">
        <v>44</v>
      </c>
      <c r="J11" s="32"/>
      <c r="K11" s="32"/>
      <c r="L11" s="32"/>
      <c r="M11" s="40"/>
      <c r="N11" s="40"/>
      <c r="O11" s="40"/>
      <c r="P11" s="40"/>
      <c r="Q11" s="40"/>
      <c r="R11" s="40"/>
    </row>
    <row r="12" spans="1:18">
      <c r="A12" s="249"/>
      <c r="B12" s="250"/>
      <c r="C12" s="32" t="s">
        <v>1146</v>
      </c>
      <c r="D12" s="40"/>
      <c r="E12" s="40"/>
      <c r="F12" s="40"/>
      <c r="G12" s="40"/>
      <c r="H12" s="40"/>
      <c r="I12" s="32" t="s">
        <v>1146</v>
      </c>
      <c r="J12" s="32"/>
      <c r="K12" s="32"/>
      <c r="L12" s="32"/>
      <c r="M12" s="40"/>
      <c r="N12" s="40"/>
      <c r="O12" s="40"/>
      <c r="P12" s="40"/>
      <c r="Q12" s="40"/>
      <c r="R12" s="40"/>
    </row>
    <row r="13" spans="1:18">
      <c r="A13" s="40"/>
      <c r="B13" s="59"/>
      <c r="C13" s="32" t="s">
        <v>892</v>
      </c>
      <c r="D13" s="40"/>
      <c r="E13" s="40"/>
      <c r="F13" s="40"/>
      <c r="G13" s="40"/>
      <c r="H13" s="40"/>
      <c r="I13" s="49" t="s">
        <v>892</v>
      </c>
      <c r="J13" s="49"/>
      <c r="K13" s="49"/>
      <c r="L13" s="49"/>
      <c r="M13" s="40"/>
      <c r="N13" s="40"/>
      <c r="O13" s="40"/>
      <c r="P13" s="40"/>
      <c r="Q13" s="40"/>
      <c r="R13" s="40"/>
    </row>
    <row r="14" spans="1:18">
      <c r="A14" s="40"/>
      <c r="B14" s="59"/>
      <c r="C14" s="32" t="s">
        <v>500</v>
      </c>
      <c r="D14" s="40"/>
      <c r="E14" s="40"/>
      <c r="F14" s="40"/>
      <c r="G14" s="40"/>
      <c r="H14" s="40"/>
      <c r="I14" s="32" t="s">
        <v>500</v>
      </c>
      <c r="J14" s="32"/>
      <c r="K14" s="32"/>
      <c r="L14" s="32"/>
      <c r="M14" s="40"/>
      <c r="N14" s="40"/>
      <c r="O14" s="40"/>
      <c r="P14" s="40"/>
      <c r="Q14" s="40"/>
      <c r="R14" s="40"/>
    </row>
    <row r="15" spans="1:18">
      <c r="A15" s="40"/>
      <c r="B15" s="59"/>
      <c r="C15" s="32" t="s">
        <v>459</v>
      </c>
      <c r="D15" s="40"/>
      <c r="E15" s="40"/>
      <c r="F15" s="40"/>
      <c r="G15" s="40"/>
      <c r="H15" s="40"/>
      <c r="I15" s="32" t="s">
        <v>459</v>
      </c>
      <c r="J15" s="32"/>
      <c r="K15" s="32"/>
      <c r="L15" s="32"/>
      <c r="M15" s="40"/>
      <c r="N15" s="40"/>
      <c r="O15" s="40"/>
      <c r="P15" s="40"/>
      <c r="Q15" s="40"/>
      <c r="R15" s="40"/>
    </row>
    <row r="16" spans="1:18">
      <c r="A16" s="40"/>
      <c r="B16" s="59"/>
      <c r="C16" s="32" t="s">
        <v>110</v>
      </c>
      <c r="D16" s="40"/>
      <c r="E16" s="40"/>
      <c r="F16" s="40"/>
      <c r="G16" s="40"/>
      <c r="H16" s="40"/>
      <c r="I16" s="32" t="s">
        <v>110</v>
      </c>
      <c r="J16" s="32"/>
      <c r="K16" s="32"/>
      <c r="L16" s="32"/>
      <c r="M16" s="40"/>
      <c r="N16" s="40"/>
      <c r="O16" s="40"/>
      <c r="P16" s="40"/>
      <c r="Q16" s="40"/>
      <c r="R16" s="40"/>
    </row>
    <row r="17" spans="1:18">
      <c r="A17" s="40"/>
      <c r="B17" s="59"/>
      <c r="C17" s="251" t="s">
        <v>1147</v>
      </c>
      <c r="D17" s="40"/>
      <c r="E17" s="40"/>
      <c r="F17" s="40"/>
      <c r="G17" s="40"/>
      <c r="H17" s="40"/>
      <c r="I17" s="32"/>
      <c r="J17" s="32"/>
      <c r="K17" s="32"/>
      <c r="L17" s="32"/>
      <c r="M17" s="40"/>
      <c r="N17" s="40"/>
      <c r="O17" s="40"/>
      <c r="P17" s="40"/>
      <c r="Q17" s="40"/>
      <c r="R17" s="40"/>
    </row>
    <row r="18" spans="1:18">
      <c r="A18" s="40">
        <v>2</v>
      </c>
      <c r="B18" s="59" t="s">
        <v>702</v>
      </c>
      <c r="C18" s="32" t="s">
        <v>1148</v>
      </c>
      <c r="D18" s="40">
        <f>E18+F18</f>
        <v>1669.32</v>
      </c>
      <c r="E18" s="40">
        <f>G18+M18+O18+Q18</f>
        <v>1425.08</v>
      </c>
      <c r="F18" s="40">
        <f>H18+N18+P18+R18</f>
        <v>244.24</v>
      </c>
      <c r="G18" s="40"/>
      <c r="H18" s="40"/>
      <c r="I18" s="32" t="s">
        <v>47</v>
      </c>
      <c r="J18" s="32"/>
      <c r="K18" s="32"/>
      <c r="L18" s="32"/>
      <c r="M18" s="40">
        <v>89.16</v>
      </c>
      <c r="N18" s="40">
        <v>23.01</v>
      </c>
      <c r="O18" s="40">
        <v>611.78</v>
      </c>
      <c r="P18" s="40">
        <v>64.44</v>
      </c>
      <c r="Q18" s="40">
        <v>724.14</v>
      </c>
      <c r="R18" s="40">
        <v>156.79</v>
      </c>
    </row>
    <row r="19" spans="1:18">
      <c r="A19" s="40">
        <v>3</v>
      </c>
      <c r="B19" s="59" t="s">
        <v>704</v>
      </c>
      <c r="C19" s="32" t="s">
        <v>195</v>
      </c>
      <c r="D19" s="40">
        <f>E19+F19</f>
        <v>2144.56</v>
      </c>
      <c r="E19" s="40">
        <f>G19+M19+O19+Q19</f>
        <v>1597.43</v>
      </c>
      <c r="F19" s="40">
        <f>H19+N19+P19+R19</f>
        <v>547.13</v>
      </c>
      <c r="G19" s="40">
        <v>12.18</v>
      </c>
      <c r="H19" s="40"/>
      <c r="I19" s="32" t="s">
        <v>195</v>
      </c>
      <c r="J19" s="32"/>
      <c r="K19" s="32"/>
      <c r="L19" s="32"/>
      <c r="M19" s="40">
        <v>92.96</v>
      </c>
      <c r="N19" s="40">
        <v>6.2</v>
      </c>
      <c r="O19" s="40">
        <v>939.62</v>
      </c>
      <c r="P19" s="40">
        <v>319.93</v>
      </c>
      <c r="Q19" s="40">
        <v>552.67</v>
      </c>
      <c r="R19" s="40">
        <v>221</v>
      </c>
    </row>
    <row r="20" spans="1:18">
      <c r="A20" s="40"/>
      <c r="B20" s="59"/>
      <c r="C20" s="32" t="s">
        <v>567</v>
      </c>
      <c r="D20" s="40"/>
      <c r="E20" s="40"/>
      <c r="F20" s="40"/>
      <c r="G20" s="40"/>
      <c r="H20" s="40"/>
      <c r="I20" s="32" t="s">
        <v>567</v>
      </c>
      <c r="J20" s="32"/>
      <c r="K20" s="32"/>
      <c r="L20" s="32"/>
      <c r="M20" s="40"/>
      <c r="N20" s="40"/>
      <c r="O20" s="40"/>
      <c r="P20" s="40"/>
      <c r="Q20" s="40"/>
      <c r="R20" s="40"/>
    </row>
    <row r="21" spans="1:18">
      <c r="A21" s="40"/>
      <c r="B21" s="59"/>
      <c r="C21" s="32" t="s">
        <v>1149</v>
      </c>
      <c r="D21" s="40"/>
      <c r="E21" s="40"/>
      <c r="F21" s="40"/>
      <c r="G21" s="40"/>
      <c r="H21" s="40"/>
      <c r="I21" s="32" t="s">
        <v>1149</v>
      </c>
      <c r="J21" s="32"/>
      <c r="K21" s="32"/>
      <c r="L21" s="32"/>
      <c r="M21" s="40"/>
      <c r="N21" s="40"/>
      <c r="O21" s="40"/>
      <c r="P21" s="40"/>
      <c r="Q21" s="40"/>
      <c r="R21" s="40"/>
    </row>
    <row r="22" spans="1:18">
      <c r="A22" s="40"/>
      <c r="B22" s="59"/>
      <c r="C22" s="32" t="s">
        <v>1024</v>
      </c>
      <c r="D22" s="40"/>
      <c r="E22" s="40"/>
      <c r="F22" s="40"/>
      <c r="G22" s="40"/>
      <c r="H22" s="40"/>
      <c r="I22" s="32" t="s">
        <v>1024</v>
      </c>
      <c r="J22" s="32"/>
      <c r="K22" s="32"/>
      <c r="L22" s="32"/>
      <c r="M22" s="40"/>
      <c r="N22" s="40"/>
      <c r="O22" s="40"/>
      <c r="P22" s="40"/>
      <c r="Q22" s="40"/>
      <c r="R22" s="40"/>
    </row>
    <row r="23" spans="1:18">
      <c r="A23" s="249"/>
      <c r="B23" s="250"/>
      <c r="C23" s="32" t="s">
        <v>116</v>
      </c>
      <c r="D23" s="40"/>
      <c r="E23" s="40"/>
      <c r="F23" s="40"/>
      <c r="G23" s="40"/>
      <c r="H23" s="40"/>
      <c r="I23" s="32" t="s">
        <v>116</v>
      </c>
      <c r="J23" s="32"/>
      <c r="K23" s="32"/>
      <c r="L23" s="32"/>
      <c r="M23" s="40"/>
      <c r="N23" s="40"/>
      <c r="O23" s="40"/>
      <c r="P23" s="40"/>
      <c r="Q23" s="40"/>
      <c r="R23" s="40"/>
    </row>
    <row r="24" spans="1:18">
      <c r="A24" s="40"/>
      <c r="B24" s="59"/>
      <c r="C24" s="32" t="s">
        <v>1150</v>
      </c>
      <c r="D24" s="40"/>
      <c r="E24" s="40"/>
      <c r="F24" s="40"/>
      <c r="G24" s="40"/>
      <c r="H24" s="40"/>
      <c r="I24" s="32" t="s">
        <v>1150</v>
      </c>
      <c r="J24" s="32"/>
      <c r="K24" s="32"/>
      <c r="L24" s="32"/>
      <c r="M24" s="40"/>
      <c r="N24" s="40"/>
      <c r="O24" s="40"/>
      <c r="P24" s="40"/>
      <c r="Q24" s="40"/>
      <c r="R24" s="40"/>
    </row>
    <row r="25" spans="1:18">
      <c r="A25" s="40"/>
      <c r="B25" s="59"/>
      <c r="C25" s="32" t="s">
        <v>892</v>
      </c>
      <c r="D25" s="40"/>
      <c r="E25" s="40"/>
      <c r="F25" s="40"/>
      <c r="G25" s="40"/>
      <c r="H25" s="40"/>
      <c r="I25" s="32" t="s">
        <v>892</v>
      </c>
      <c r="J25" s="32"/>
      <c r="K25" s="32"/>
      <c r="L25" s="32"/>
      <c r="M25" s="40"/>
      <c r="N25" s="40"/>
      <c r="O25" s="40"/>
      <c r="P25" s="40"/>
      <c r="Q25" s="40"/>
      <c r="R25" s="40"/>
    </row>
    <row r="26" spans="1:18">
      <c r="A26" s="40"/>
      <c r="B26" s="59"/>
      <c r="C26" s="32" t="s">
        <v>554</v>
      </c>
      <c r="D26" s="40"/>
      <c r="E26" s="40"/>
      <c r="F26" s="40"/>
      <c r="G26" s="40"/>
      <c r="H26" s="40"/>
      <c r="I26" s="32" t="s">
        <v>554</v>
      </c>
      <c r="J26" s="32"/>
      <c r="K26" s="32"/>
      <c r="L26" s="32"/>
      <c r="M26" s="40"/>
      <c r="N26" s="40"/>
      <c r="O26" s="40"/>
      <c r="P26" s="40"/>
      <c r="Q26" s="40"/>
      <c r="R26" s="40"/>
    </row>
    <row r="27" spans="1:18">
      <c r="A27" s="40"/>
      <c r="B27" s="59"/>
      <c r="C27" s="32" t="s">
        <v>53</v>
      </c>
      <c r="D27" s="40"/>
      <c r="E27" s="40"/>
      <c r="F27" s="40"/>
      <c r="G27" s="40"/>
      <c r="H27" s="40"/>
      <c r="I27" s="32" t="s">
        <v>53</v>
      </c>
      <c r="J27" s="32"/>
      <c r="K27" s="32"/>
      <c r="L27" s="32"/>
      <c r="M27" s="40"/>
      <c r="N27" s="40"/>
      <c r="O27" s="40"/>
      <c r="P27" s="40"/>
      <c r="Q27" s="40"/>
      <c r="R27" s="40"/>
    </row>
    <row r="28" spans="1:18">
      <c r="A28" s="40"/>
      <c r="B28" s="59"/>
      <c r="C28" s="32" t="s">
        <v>44</v>
      </c>
      <c r="D28" s="40"/>
      <c r="E28" s="40"/>
      <c r="F28" s="40"/>
      <c r="G28" s="40"/>
      <c r="H28" s="40"/>
      <c r="I28" s="32" t="s">
        <v>44</v>
      </c>
      <c r="J28" s="32"/>
      <c r="K28" s="32"/>
      <c r="L28" s="32"/>
      <c r="M28" s="40"/>
      <c r="N28" s="40"/>
      <c r="O28" s="40"/>
      <c r="P28" s="40"/>
      <c r="Q28" s="40"/>
      <c r="R28" s="40"/>
    </row>
    <row r="29" spans="1:18">
      <c r="A29" s="40"/>
      <c r="B29" s="59"/>
      <c r="C29" s="32" t="s">
        <v>148</v>
      </c>
      <c r="D29" s="40"/>
      <c r="E29" s="40"/>
      <c r="F29" s="40"/>
      <c r="G29" s="40"/>
      <c r="H29" s="40"/>
      <c r="I29" s="32" t="s">
        <v>148</v>
      </c>
      <c r="J29" s="32"/>
      <c r="K29" s="32"/>
      <c r="L29" s="32"/>
      <c r="M29" s="40"/>
      <c r="N29" s="40"/>
      <c r="O29" s="40"/>
      <c r="P29" s="40"/>
      <c r="Q29" s="40"/>
      <c r="R29" s="40"/>
    </row>
    <row r="30" spans="1:18">
      <c r="A30" s="249"/>
      <c r="B30" s="250"/>
      <c r="C30" s="32" t="s">
        <v>147</v>
      </c>
      <c r="D30" s="40"/>
      <c r="E30" s="40"/>
      <c r="F30" s="40"/>
      <c r="G30" s="40"/>
      <c r="H30" s="40"/>
      <c r="I30" s="32" t="s">
        <v>147</v>
      </c>
      <c r="J30" s="32"/>
      <c r="K30" s="32"/>
      <c r="L30" s="32"/>
      <c r="M30" s="40"/>
      <c r="N30" s="40"/>
      <c r="O30" s="40"/>
      <c r="P30" s="40"/>
      <c r="Q30" s="40"/>
      <c r="R30" s="40"/>
    </row>
    <row r="31" spans="1:18">
      <c r="A31" s="40"/>
      <c r="B31" s="59"/>
      <c r="C31" s="32" t="s">
        <v>49</v>
      </c>
      <c r="D31" s="40"/>
      <c r="E31" s="40"/>
      <c r="F31" s="40"/>
      <c r="G31" s="40"/>
      <c r="H31" s="40"/>
      <c r="I31" s="32" t="s">
        <v>49</v>
      </c>
      <c r="J31" s="40" t="s">
        <v>1151</v>
      </c>
      <c r="K31" s="40">
        <v>0.1</v>
      </c>
      <c r="L31" s="32"/>
      <c r="M31" s="40"/>
      <c r="N31" s="40"/>
      <c r="O31" s="40"/>
      <c r="P31" s="40"/>
      <c r="Q31" s="40"/>
      <c r="R31" s="40"/>
    </row>
    <row r="32" spans="1:18">
      <c r="A32" s="40"/>
      <c r="B32" s="59"/>
      <c r="C32" s="32" t="s">
        <v>185</v>
      </c>
      <c r="D32" s="40"/>
      <c r="E32" s="40"/>
      <c r="F32" s="40"/>
      <c r="G32" s="40"/>
      <c r="H32" s="40"/>
      <c r="I32" s="32" t="s">
        <v>185</v>
      </c>
      <c r="J32" s="32"/>
      <c r="K32" s="32"/>
      <c r="L32" s="32"/>
      <c r="M32" s="40"/>
      <c r="N32" s="40"/>
      <c r="O32" s="40"/>
      <c r="P32" s="40"/>
      <c r="Q32" s="40"/>
      <c r="R32" s="40"/>
    </row>
    <row r="33" spans="1:18">
      <c r="A33" s="40"/>
      <c r="B33" s="59"/>
      <c r="C33" s="32" t="s">
        <v>45</v>
      </c>
      <c r="D33" s="40"/>
      <c r="E33" s="40"/>
      <c r="F33" s="40"/>
      <c r="G33" s="40"/>
      <c r="H33" s="40"/>
      <c r="I33" s="32" t="s">
        <v>45</v>
      </c>
      <c r="J33" s="32"/>
      <c r="K33" s="32"/>
      <c r="L33" s="32"/>
      <c r="M33" s="40"/>
      <c r="N33" s="40"/>
      <c r="O33" s="40"/>
      <c r="P33" s="40"/>
      <c r="Q33" s="40"/>
      <c r="R33" s="40"/>
    </row>
    <row r="34" spans="1:18">
      <c r="A34" s="249"/>
      <c r="B34" s="250"/>
      <c r="C34" s="32" t="s">
        <v>46</v>
      </c>
      <c r="D34" s="40"/>
      <c r="E34" s="40"/>
      <c r="F34" s="40"/>
      <c r="G34" s="40"/>
      <c r="H34" s="40"/>
      <c r="I34" s="32" t="s">
        <v>46</v>
      </c>
      <c r="J34" s="32"/>
      <c r="K34" s="32"/>
      <c r="L34" s="32"/>
      <c r="M34" s="40"/>
      <c r="N34" s="40"/>
      <c r="O34" s="40"/>
      <c r="P34" s="40"/>
      <c r="Q34" s="40"/>
      <c r="R34" s="40"/>
    </row>
    <row r="35" spans="1:18">
      <c r="A35" s="40"/>
      <c r="B35" s="59"/>
      <c r="C35" s="32" t="s">
        <v>138</v>
      </c>
      <c r="D35" s="40"/>
      <c r="E35" s="40"/>
      <c r="F35" s="40"/>
      <c r="G35" s="40"/>
      <c r="H35" s="40"/>
      <c r="I35" s="32" t="s">
        <v>138</v>
      </c>
      <c r="J35" s="32"/>
      <c r="K35" s="32"/>
      <c r="L35" s="32"/>
      <c r="M35" s="40"/>
      <c r="N35" s="40"/>
      <c r="O35" s="40"/>
      <c r="P35" s="40"/>
      <c r="Q35" s="40"/>
      <c r="R35" s="40"/>
    </row>
    <row r="36" spans="1:18">
      <c r="A36" s="40"/>
      <c r="B36" s="59"/>
      <c r="C36" s="32" t="s">
        <v>1152</v>
      </c>
      <c r="D36" s="40"/>
      <c r="E36" s="40"/>
      <c r="F36" s="40"/>
      <c r="G36" s="40"/>
      <c r="H36" s="40"/>
      <c r="I36" s="32" t="s">
        <v>1152</v>
      </c>
      <c r="J36" s="32"/>
      <c r="K36" s="32"/>
      <c r="L36" s="32"/>
      <c r="M36" s="40"/>
      <c r="N36" s="40"/>
      <c r="O36" s="40"/>
      <c r="P36" s="40"/>
      <c r="Q36" s="40"/>
      <c r="R36" s="40"/>
    </row>
    <row r="37" spans="1:18">
      <c r="A37" s="249"/>
      <c r="B37" s="250"/>
      <c r="C37" s="32" t="s">
        <v>48</v>
      </c>
      <c r="D37" s="40"/>
      <c r="E37" s="40"/>
      <c r="F37" s="40"/>
      <c r="G37" s="40"/>
      <c r="H37" s="40"/>
      <c r="I37" s="32" t="s">
        <v>48</v>
      </c>
      <c r="J37" s="32"/>
      <c r="K37" s="32"/>
      <c r="L37" s="32"/>
      <c r="M37" s="40"/>
      <c r="N37" s="40"/>
      <c r="O37" s="40"/>
      <c r="P37" s="40"/>
      <c r="Q37" s="40"/>
      <c r="R37" s="40"/>
    </row>
    <row r="38" spans="1:18">
      <c r="A38" s="40"/>
      <c r="B38" s="59"/>
      <c r="C38" s="32" t="s">
        <v>459</v>
      </c>
      <c r="D38" s="40"/>
      <c r="E38" s="40"/>
      <c r="F38" s="40"/>
      <c r="G38" s="40"/>
      <c r="H38" s="40"/>
      <c r="I38" s="32" t="s">
        <v>459</v>
      </c>
      <c r="J38" s="32"/>
      <c r="K38" s="32"/>
      <c r="L38" s="32"/>
      <c r="M38" s="40"/>
      <c r="N38" s="40"/>
      <c r="O38" s="40"/>
      <c r="P38" s="40"/>
      <c r="Q38" s="40"/>
      <c r="R38" s="40"/>
    </row>
    <row r="39" spans="1:18">
      <c r="A39" s="249"/>
      <c r="B39" s="250"/>
      <c r="C39" s="32" t="s">
        <v>557</v>
      </c>
      <c r="D39" s="40"/>
      <c r="E39" s="40"/>
      <c r="F39" s="40"/>
      <c r="G39" s="40"/>
      <c r="H39" s="40"/>
      <c r="I39" s="32" t="s">
        <v>93</v>
      </c>
      <c r="J39" s="40" t="s">
        <v>1151</v>
      </c>
      <c r="K39" s="137">
        <v>1</v>
      </c>
      <c r="L39" s="32"/>
      <c r="M39" s="40"/>
      <c r="N39" s="40"/>
      <c r="O39" s="40"/>
      <c r="P39" s="40"/>
      <c r="Q39" s="40"/>
      <c r="R39" s="40"/>
    </row>
    <row r="40" spans="1:18">
      <c r="A40" s="249"/>
      <c r="B40" s="250"/>
      <c r="C40" s="32" t="s">
        <v>84</v>
      </c>
      <c r="D40" s="40"/>
      <c r="E40" s="40"/>
      <c r="F40" s="40"/>
      <c r="G40" s="40"/>
      <c r="H40" s="40"/>
      <c r="I40" s="32" t="s">
        <v>84</v>
      </c>
      <c r="J40" s="32"/>
      <c r="K40" s="32"/>
      <c r="L40" s="32"/>
      <c r="M40" s="40"/>
      <c r="N40" s="40"/>
      <c r="O40" s="40"/>
      <c r="P40" s="40"/>
      <c r="Q40" s="40"/>
      <c r="R40" s="40"/>
    </row>
    <row r="41" spans="1:18">
      <c r="A41" s="249"/>
      <c r="B41" s="250"/>
      <c r="C41" s="32" t="s">
        <v>1153</v>
      </c>
      <c r="D41" s="40"/>
      <c r="E41" s="40"/>
      <c r="F41" s="40"/>
      <c r="G41" s="40"/>
      <c r="H41" s="40"/>
      <c r="I41" s="32" t="s">
        <v>1153</v>
      </c>
      <c r="J41" s="32"/>
      <c r="K41" s="32"/>
      <c r="L41" s="32"/>
      <c r="M41" s="40"/>
      <c r="N41" s="40"/>
      <c r="O41" s="40"/>
      <c r="P41" s="40"/>
      <c r="Q41" s="40"/>
      <c r="R41" s="40"/>
    </row>
    <row r="42" spans="1:18">
      <c r="A42" s="40"/>
      <c r="B42" s="59"/>
      <c r="C42" s="104" t="s">
        <v>950</v>
      </c>
      <c r="D42" s="40"/>
      <c r="E42" s="40"/>
      <c r="F42" s="40"/>
      <c r="G42" s="40"/>
      <c r="H42" s="40"/>
      <c r="I42" s="32" t="s">
        <v>950</v>
      </c>
      <c r="J42" s="32"/>
      <c r="K42" s="32"/>
      <c r="L42" s="32"/>
      <c r="M42" s="40"/>
      <c r="N42" s="40"/>
      <c r="O42" s="40"/>
      <c r="P42" s="40"/>
      <c r="Q42" s="40"/>
      <c r="R42" s="40"/>
    </row>
    <row r="43" spans="1:18">
      <c r="A43" s="40"/>
      <c r="B43" s="59"/>
      <c r="C43" s="104" t="s">
        <v>1154</v>
      </c>
      <c r="D43" s="40"/>
      <c r="E43" s="40"/>
      <c r="F43" s="40"/>
      <c r="G43" s="40"/>
      <c r="H43" s="40"/>
      <c r="I43" s="32" t="s">
        <v>1154</v>
      </c>
      <c r="J43" s="32"/>
      <c r="K43" s="32"/>
      <c r="L43" s="32"/>
      <c r="M43" s="40"/>
      <c r="N43" s="40"/>
      <c r="O43" s="40"/>
      <c r="P43" s="40"/>
      <c r="Q43" s="40"/>
      <c r="R43" s="40"/>
    </row>
    <row r="44" spans="1:18">
      <c r="A44" s="40"/>
      <c r="B44" s="59"/>
      <c r="C44" s="104" t="s">
        <v>1155</v>
      </c>
      <c r="D44" s="40"/>
      <c r="E44" s="40"/>
      <c r="F44" s="40"/>
      <c r="G44" s="40"/>
      <c r="H44" s="40"/>
      <c r="I44" s="32" t="s">
        <v>1155</v>
      </c>
      <c r="J44" s="32"/>
      <c r="K44" s="32"/>
      <c r="L44" s="32"/>
      <c r="M44" s="40"/>
      <c r="N44" s="40"/>
      <c r="O44" s="40"/>
      <c r="P44" s="40"/>
      <c r="Q44" s="40"/>
      <c r="R44" s="40"/>
    </row>
    <row r="45" spans="1:18">
      <c r="A45" s="40"/>
      <c r="B45" s="59"/>
      <c r="C45" s="32" t="s">
        <v>742</v>
      </c>
      <c r="D45" s="40"/>
      <c r="E45" s="40"/>
      <c r="F45" s="40"/>
      <c r="G45" s="40"/>
      <c r="H45" s="40"/>
      <c r="I45" s="32" t="s">
        <v>49</v>
      </c>
      <c r="J45" s="40" t="s">
        <v>319</v>
      </c>
      <c r="K45" s="40">
        <v>0.08</v>
      </c>
      <c r="L45" s="32"/>
      <c r="M45" s="40"/>
      <c r="N45" s="40"/>
      <c r="O45" s="40"/>
      <c r="P45" s="40"/>
      <c r="Q45" s="40"/>
      <c r="R45" s="40"/>
    </row>
    <row r="46" spans="1:18">
      <c r="A46" s="249"/>
      <c r="B46" s="250"/>
      <c r="C46" s="32" t="s">
        <v>147</v>
      </c>
      <c r="D46" s="40"/>
      <c r="E46" s="40"/>
      <c r="F46" s="40"/>
      <c r="G46" s="40"/>
      <c r="H46" s="40"/>
      <c r="I46" s="32" t="s">
        <v>147</v>
      </c>
      <c r="J46" s="32"/>
      <c r="K46" s="32"/>
      <c r="L46" s="32"/>
      <c r="M46" s="40"/>
      <c r="N46" s="40"/>
      <c r="O46" s="40"/>
      <c r="P46" s="40"/>
      <c r="Q46" s="40"/>
      <c r="R46" s="40"/>
    </row>
    <row r="47" spans="1:18">
      <c r="A47" s="40"/>
      <c r="B47" s="59"/>
      <c r="C47" s="32" t="s">
        <v>1156</v>
      </c>
      <c r="D47" s="40"/>
      <c r="E47" s="40"/>
      <c r="F47" s="40"/>
      <c r="G47" s="40"/>
      <c r="H47" s="40"/>
      <c r="I47" s="32" t="s">
        <v>1156</v>
      </c>
      <c r="J47" s="32"/>
      <c r="K47" s="32"/>
      <c r="L47" s="32"/>
      <c r="M47" s="40"/>
      <c r="N47" s="40"/>
      <c r="O47" s="40"/>
      <c r="P47" s="40"/>
      <c r="Q47" s="40"/>
      <c r="R47" s="40"/>
    </row>
    <row r="48" spans="1:18">
      <c r="A48" s="40"/>
      <c r="B48" s="59"/>
      <c r="C48" s="32" t="s">
        <v>892</v>
      </c>
      <c r="D48" s="40"/>
      <c r="E48" s="40"/>
      <c r="F48" s="40"/>
      <c r="G48" s="40"/>
      <c r="H48" s="40"/>
      <c r="I48" s="32" t="s">
        <v>892</v>
      </c>
      <c r="J48" s="32"/>
      <c r="K48" s="32"/>
      <c r="L48" s="32"/>
      <c r="M48" s="40"/>
      <c r="N48" s="40"/>
      <c r="O48" s="40"/>
      <c r="P48" s="40"/>
      <c r="Q48" s="40"/>
      <c r="R48" s="40"/>
    </row>
    <row r="49" spans="1:18">
      <c r="A49" s="40"/>
      <c r="B49" s="59"/>
      <c r="C49" s="32" t="s">
        <v>864</v>
      </c>
      <c r="D49" s="40"/>
      <c r="E49" s="40"/>
      <c r="F49" s="40"/>
      <c r="G49" s="40"/>
      <c r="H49" s="40"/>
      <c r="I49" s="32" t="s">
        <v>864</v>
      </c>
      <c r="J49" s="32"/>
      <c r="K49" s="32"/>
      <c r="L49" s="32"/>
      <c r="M49" s="40"/>
      <c r="N49" s="40"/>
      <c r="O49" s="40"/>
      <c r="P49" s="40"/>
      <c r="Q49" s="40"/>
      <c r="R49" s="40"/>
    </row>
    <row r="50" spans="1:18">
      <c r="A50" s="40"/>
      <c r="B50" s="59"/>
      <c r="C50" s="32" t="s">
        <v>1157</v>
      </c>
      <c r="D50" s="40"/>
      <c r="E50" s="40"/>
      <c r="F50" s="40"/>
      <c r="G50" s="40"/>
      <c r="H50" s="40"/>
      <c r="I50" s="32" t="s">
        <v>1157</v>
      </c>
      <c r="J50" s="32"/>
      <c r="K50" s="32"/>
      <c r="L50" s="32"/>
      <c r="M50" s="40"/>
      <c r="N50" s="40"/>
      <c r="O50" s="40"/>
      <c r="P50" s="40"/>
      <c r="Q50" s="40"/>
      <c r="R50" s="40"/>
    </row>
    <row r="51" spans="1:18">
      <c r="A51" s="249"/>
      <c r="B51" s="250"/>
      <c r="C51" s="32" t="s">
        <v>942</v>
      </c>
      <c r="D51" s="40"/>
      <c r="E51" s="40"/>
      <c r="F51" s="40"/>
      <c r="G51" s="40"/>
      <c r="H51" s="40"/>
      <c r="I51" s="32" t="s">
        <v>942</v>
      </c>
      <c r="J51" s="32"/>
      <c r="K51" s="32"/>
      <c r="L51" s="32"/>
      <c r="M51" s="40"/>
      <c r="N51" s="40"/>
      <c r="O51" s="40"/>
      <c r="P51" s="40"/>
      <c r="Q51" s="40"/>
      <c r="R51" s="40"/>
    </row>
    <row r="52" spans="1:18">
      <c r="A52" s="249"/>
      <c r="B52" s="250"/>
      <c r="C52" s="32" t="s">
        <v>957</v>
      </c>
      <c r="D52" s="40"/>
      <c r="E52" s="40"/>
      <c r="F52" s="40"/>
      <c r="G52" s="40"/>
      <c r="H52" s="40"/>
      <c r="I52" s="32" t="s">
        <v>957</v>
      </c>
      <c r="J52" s="32"/>
      <c r="K52" s="32"/>
      <c r="L52" s="32"/>
      <c r="M52" s="40"/>
      <c r="N52" s="40"/>
      <c r="O52" s="40"/>
      <c r="P52" s="40"/>
      <c r="Q52" s="40"/>
      <c r="R52" s="40"/>
    </row>
    <row r="53" spans="1:18">
      <c r="A53" s="40"/>
      <c r="B53" s="59"/>
      <c r="C53" s="32" t="s">
        <v>44</v>
      </c>
      <c r="D53" s="40"/>
      <c r="E53" s="40"/>
      <c r="F53" s="40"/>
      <c r="G53" s="40"/>
      <c r="H53" s="40"/>
      <c r="I53" s="252"/>
      <c r="J53" s="252"/>
      <c r="K53" s="252"/>
      <c r="L53" s="32"/>
      <c r="M53" s="40"/>
      <c r="N53" s="40"/>
      <c r="O53" s="40"/>
      <c r="P53" s="40"/>
      <c r="Q53" s="40"/>
      <c r="R53" s="40"/>
    </row>
    <row r="54" spans="1:18">
      <c r="A54" s="40"/>
      <c r="B54" s="59"/>
      <c r="C54" s="32" t="s">
        <v>78</v>
      </c>
      <c r="D54" s="40"/>
      <c r="E54" s="40"/>
      <c r="F54" s="40"/>
      <c r="G54" s="40"/>
      <c r="H54" s="40"/>
      <c r="I54" s="252" t="s">
        <v>1158</v>
      </c>
      <c r="J54" s="252" t="s">
        <v>1159</v>
      </c>
      <c r="K54" s="252">
        <v>8</v>
      </c>
      <c r="L54" s="32"/>
      <c r="M54" s="40"/>
      <c r="N54" s="40"/>
      <c r="O54" s="40"/>
      <c r="P54" s="40"/>
      <c r="Q54" s="40"/>
      <c r="R54" s="40"/>
    </row>
    <row r="55" spans="1:18">
      <c r="A55" s="40"/>
      <c r="B55" s="59"/>
      <c r="C55" s="32" t="s">
        <v>857</v>
      </c>
      <c r="D55" s="40"/>
      <c r="E55" s="40"/>
      <c r="F55" s="40"/>
      <c r="G55" s="40"/>
      <c r="H55" s="40"/>
      <c r="I55" s="32" t="s">
        <v>857</v>
      </c>
      <c r="J55" s="32"/>
      <c r="K55" s="32"/>
      <c r="L55" s="32"/>
      <c r="M55" s="40"/>
      <c r="N55" s="40"/>
      <c r="O55" s="40"/>
      <c r="P55" s="40"/>
      <c r="Q55" s="40"/>
      <c r="R55" s="40"/>
    </row>
    <row r="56" spans="1:18">
      <c r="A56" s="40"/>
      <c r="B56" s="59"/>
      <c r="C56" s="32" t="s">
        <v>1033</v>
      </c>
      <c r="D56" s="40"/>
      <c r="E56" s="40"/>
      <c r="F56" s="40"/>
      <c r="G56" s="40"/>
      <c r="H56" s="40"/>
      <c r="I56" s="252" t="s">
        <v>386</v>
      </c>
      <c r="J56" s="252" t="s">
        <v>880</v>
      </c>
      <c r="K56" s="252">
        <v>3</v>
      </c>
      <c r="L56" s="104"/>
      <c r="M56" s="40"/>
      <c r="N56" s="40"/>
      <c r="O56" s="40"/>
      <c r="P56" s="40"/>
      <c r="Q56" s="40"/>
      <c r="R56" s="40"/>
    </row>
    <row r="57" spans="1:18">
      <c r="A57" s="40"/>
      <c r="B57" s="59"/>
      <c r="C57" s="251" t="s">
        <v>1147</v>
      </c>
      <c r="D57" s="40"/>
      <c r="E57" s="40"/>
      <c r="F57" s="40"/>
      <c r="G57" s="40"/>
      <c r="H57" s="40"/>
      <c r="I57" s="49"/>
      <c r="J57" s="49"/>
      <c r="K57" s="49"/>
      <c r="L57" s="49"/>
      <c r="M57" s="40"/>
      <c r="N57" s="40"/>
      <c r="O57" s="40"/>
      <c r="P57" s="40"/>
      <c r="Q57" s="40"/>
      <c r="R57" s="40"/>
    </row>
    <row r="58" spans="1:18">
      <c r="A58" s="40">
        <v>4</v>
      </c>
      <c r="B58" s="59" t="s">
        <v>167</v>
      </c>
      <c r="C58" s="32" t="s">
        <v>49</v>
      </c>
      <c r="D58" s="77">
        <f>E58+F58</f>
        <v>416.47</v>
      </c>
      <c r="E58" s="77">
        <f>G58+M58+O58+Q58</f>
        <v>308.94</v>
      </c>
      <c r="F58" s="77">
        <f>H58+N58+P58+R58</f>
        <v>107.53</v>
      </c>
      <c r="G58" s="77">
        <v>24.57</v>
      </c>
      <c r="H58" s="77">
        <v>6.07</v>
      </c>
      <c r="I58" s="32" t="s">
        <v>49</v>
      </c>
      <c r="J58" s="32" t="s">
        <v>1160</v>
      </c>
      <c r="K58" s="137">
        <v>5.52</v>
      </c>
      <c r="L58" s="137">
        <v>0.65</v>
      </c>
      <c r="M58" s="77">
        <v>57.88</v>
      </c>
      <c r="N58" s="77">
        <v>3.1</v>
      </c>
      <c r="O58" s="77">
        <v>85.76</v>
      </c>
      <c r="P58" s="77">
        <v>70.49</v>
      </c>
      <c r="Q58" s="77">
        <v>140.73</v>
      </c>
      <c r="R58" s="77">
        <v>27.87</v>
      </c>
    </row>
    <row r="59" spans="1:18">
      <c r="A59" s="40"/>
      <c r="B59" s="59"/>
      <c r="C59" s="32" t="s">
        <v>47</v>
      </c>
      <c r="D59" s="77"/>
      <c r="E59" s="77"/>
      <c r="F59" s="77"/>
      <c r="G59" s="77"/>
      <c r="H59" s="77"/>
      <c r="I59" s="32" t="s">
        <v>260</v>
      </c>
      <c r="J59" s="32" t="s">
        <v>1161</v>
      </c>
      <c r="K59" s="137">
        <v>3.2</v>
      </c>
      <c r="L59" s="137">
        <v>0.8</v>
      </c>
      <c r="M59" s="77"/>
      <c r="N59" s="77"/>
      <c r="O59" s="77"/>
      <c r="P59" s="77"/>
      <c r="Q59" s="77"/>
      <c r="R59" s="77"/>
    </row>
    <row r="60" spans="1:18">
      <c r="A60" s="40"/>
      <c r="B60" s="59"/>
      <c r="C60" s="32" t="s">
        <v>783</v>
      </c>
      <c r="D60" s="77"/>
      <c r="E60" s="77"/>
      <c r="F60" s="77"/>
      <c r="G60" s="77"/>
      <c r="H60" s="77"/>
      <c r="I60" s="32" t="s">
        <v>783</v>
      </c>
      <c r="J60" s="252" t="s">
        <v>868</v>
      </c>
      <c r="K60" s="252">
        <v>3</v>
      </c>
      <c r="L60" s="32">
        <v>3</v>
      </c>
      <c r="M60" s="77"/>
      <c r="N60" s="77"/>
      <c r="O60" s="77"/>
      <c r="P60" s="77"/>
      <c r="Q60" s="77"/>
      <c r="R60" s="77"/>
    </row>
    <row r="61" spans="1:18">
      <c r="A61" s="40"/>
      <c r="B61" s="59"/>
      <c r="C61" s="32" t="s">
        <v>81</v>
      </c>
      <c r="D61" s="77"/>
      <c r="E61" s="77"/>
      <c r="F61" s="77"/>
      <c r="G61" s="77"/>
      <c r="H61" s="77"/>
      <c r="I61" s="253" t="s">
        <v>81</v>
      </c>
      <c r="J61" s="136">
        <v>3</v>
      </c>
      <c r="K61" s="253">
        <v>4.5</v>
      </c>
      <c r="L61" s="32"/>
      <c r="M61" s="77"/>
      <c r="N61" s="77"/>
      <c r="O61" s="77"/>
      <c r="P61" s="77"/>
      <c r="Q61" s="77"/>
      <c r="R61" s="77"/>
    </row>
    <row r="62" spans="1:18">
      <c r="A62" s="40"/>
      <c r="B62" s="59"/>
      <c r="C62" s="32" t="s">
        <v>1033</v>
      </c>
      <c r="D62" s="77"/>
      <c r="E62" s="77"/>
      <c r="F62" s="77"/>
      <c r="G62" s="77"/>
      <c r="H62" s="77"/>
      <c r="I62" s="32" t="s">
        <v>1033</v>
      </c>
      <c r="J62" s="32"/>
      <c r="K62" s="137">
        <v>8.35</v>
      </c>
      <c r="L62" s="137">
        <v>1.62</v>
      </c>
      <c r="M62" s="77"/>
      <c r="N62" s="77"/>
      <c r="O62" s="77"/>
      <c r="P62" s="77"/>
      <c r="Q62" s="77"/>
      <c r="R62" s="77"/>
    </row>
    <row r="63" spans="1:18">
      <c r="A63" s="40"/>
      <c r="B63" s="59"/>
      <c r="C63" s="251" t="s">
        <v>1147</v>
      </c>
      <c r="D63" s="77"/>
      <c r="E63" s="77"/>
      <c r="F63" s="77"/>
      <c r="G63" s="77"/>
      <c r="H63" s="77"/>
      <c r="I63" s="49"/>
      <c r="J63" s="49"/>
      <c r="K63" s="49"/>
      <c r="L63" s="49"/>
      <c r="M63" s="77"/>
      <c r="N63" s="77"/>
      <c r="O63" s="77"/>
      <c r="P63" s="77"/>
      <c r="Q63" s="77"/>
      <c r="R63" s="77"/>
    </row>
    <row r="64" spans="1:18">
      <c r="A64" s="40">
        <v>5</v>
      </c>
      <c r="B64" s="59" t="s">
        <v>196</v>
      </c>
      <c r="C64" s="32" t="s">
        <v>1162</v>
      </c>
      <c r="D64" s="40">
        <f>E64+F64</f>
        <v>276.32</v>
      </c>
      <c r="E64" s="40">
        <f>G64+M64+O64+Q64</f>
        <v>216.36</v>
      </c>
      <c r="F64" s="40">
        <f>H64+N64+P64+R64</f>
        <v>59.96</v>
      </c>
      <c r="G64" s="40">
        <v>47.23</v>
      </c>
      <c r="H64" s="40">
        <v>4.68</v>
      </c>
      <c r="I64" s="32" t="s">
        <v>1162</v>
      </c>
      <c r="J64" s="32" t="s">
        <v>1163</v>
      </c>
      <c r="K64" s="137">
        <v>1.17</v>
      </c>
      <c r="L64" s="137">
        <v>0.15</v>
      </c>
      <c r="M64" s="40">
        <v>22.88</v>
      </c>
      <c r="N64" s="40">
        <v>1.52</v>
      </c>
      <c r="O64" s="40">
        <v>87.55</v>
      </c>
      <c r="P64" s="40">
        <v>42.96</v>
      </c>
      <c r="Q64" s="40">
        <v>58.7</v>
      </c>
      <c r="R64" s="40">
        <v>10.8</v>
      </c>
    </row>
    <row r="65" spans="1:18">
      <c r="A65" s="40"/>
      <c r="B65" s="59"/>
      <c r="C65" s="32" t="s">
        <v>94</v>
      </c>
      <c r="D65" s="40"/>
      <c r="E65" s="40"/>
      <c r="F65" s="40"/>
      <c r="G65" s="40"/>
      <c r="H65" s="40"/>
      <c r="I65" s="32" t="s">
        <v>94</v>
      </c>
      <c r="J65" s="197" t="s">
        <v>1164</v>
      </c>
      <c r="K65" s="137">
        <v>1.14</v>
      </c>
      <c r="L65" s="137">
        <v>0.6</v>
      </c>
      <c r="M65" s="40"/>
      <c r="N65" s="40"/>
      <c r="O65" s="40"/>
      <c r="P65" s="40"/>
      <c r="Q65" s="40"/>
      <c r="R65" s="40"/>
    </row>
    <row r="66" spans="1:18">
      <c r="A66" s="249"/>
      <c r="B66" s="59"/>
      <c r="C66" s="32" t="s">
        <v>51</v>
      </c>
      <c r="D66" s="40"/>
      <c r="E66" s="40"/>
      <c r="F66" s="40"/>
      <c r="G66" s="40"/>
      <c r="H66" s="40"/>
      <c r="I66" s="252" t="s">
        <v>51</v>
      </c>
      <c r="J66" s="252" t="s">
        <v>671</v>
      </c>
      <c r="K66" s="252">
        <v>2</v>
      </c>
      <c r="L66" s="32"/>
      <c r="M66" s="40"/>
      <c r="N66" s="40"/>
      <c r="O66" s="40"/>
      <c r="P66" s="40"/>
      <c r="Q66" s="40"/>
      <c r="R66" s="40"/>
    </row>
    <row r="67" spans="1:18">
      <c r="A67" s="40"/>
      <c r="B67" s="59"/>
      <c r="C67" s="32" t="s">
        <v>88</v>
      </c>
      <c r="D67" s="40"/>
      <c r="E67" s="40"/>
      <c r="F67" s="40"/>
      <c r="G67" s="40"/>
      <c r="H67" s="40"/>
      <c r="I67" s="32" t="s">
        <v>88</v>
      </c>
      <c r="J67" s="40" t="s">
        <v>1151</v>
      </c>
      <c r="K67" s="137">
        <v>0.52</v>
      </c>
      <c r="L67" s="137">
        <v>0.08</v>
      </c>
      <c r="M67" s="40"/>
      <c r="N67" s="40"/>
      <c r="O67" s="40"/>
      <c r="P67" s="40"/>
      <c r="Q67" s="40"/>
      <c r="R67" s="40"/>
    </row>
    <row r="68" spans="1:18">
      <c r="A68" s="249"/>
      <c r="B68" s="59"/>
      <c r="C68" s="32" t="s">
        <v>90</v>
      </c>
      <c r="D68" s="40"/>
      <c r="E68" s="40"/>
      <c r="F68" s="40"/>
      <c r="G68" s="40"/>
      <c r="H68" s="40"/>
      <c r="I68" s="32" t="s">
        <v>90</v>
      </c>
      <c r="J68" s="40" t="s">
        <v>558</v>
      </c>
      <c r="K68" s="137">
        <v>3.51</v>
      </c>
      <c r="L68" s="137">
        <v>1.65</v>
      </c>
      <c r="M68" s="40"/>
      <c r="N68" s="40"/>
      <c r="O68" s="40"/>
      <c r="P68" s="40"/>
      <c r="Q68" s="40"/>
      <c r="R68" s="40"/>
    </row>
    <row r="69" spans="1:18">
      <c r="A69" s="249"/>
      <c r="B69" s="59"/>
      <c r="C69" s="32" t="s">
        <v>90</v>
      </c>
      <c r="D69" s="40"/>
      <c r="E69" s="40"/>
      <c r="F69" s="40"/>
      <c r="G69" s="40"/>
      <c r="H69" s="40"/>
      <c r="I69" s="32" t="s">
        <v>90</v>
      </c>
      <c r="J69" s="252" t="s">
        <v>1165</v>
      </c>
      <c r="K69" s="252"/>
      <c r="L69" s="32">
        <v>1</v>
      </c>
      <c r="M69" s="40"/>
      <c r="N69" s="40"/>
      <c r="O69" s="40"/>
      <c r="P69" s="40"/>
      <c r="Q69" s="40"/>
      <c r="R69" s="40"/>
    </row>
    <row r="70" spans="1:18">
      <c r="A70" s="40"/>
      <c r="B70" s="59"/>
      <c r="C70" s="32" t="s">
        <v>1166</v>
      </c>
      <c r="D70" s="40"/>
      <c r="E70" s="40"/>
      <c r="F70" s="40"/>
      <c r="G70" s="40"/>
      <c r="H70" s="40"/>
      <c r="I70" s="32" t="s">
        <v>1166</v>
      </c>
      <c r="J70" s="252" t="s">
        <v>1167</v>
      </c>
      <c r="K70" s="252">
        <v>1.2</v>
      </c>
      <c r="L70" s="32"/>
      <c r="M70" s="40"/>
      <c r="N70" s="40"/>
      <c r="O70" s="40"/>
      <c r="P70" s="40"/>
      <c r="Q70" s="40"/>
      <c r="R70" s="40"/>
    </row>
    <row r="71" spans="1:18">
      <c r="A71" s="40"/>
      <c r="B71" s="59"/>
      <c r="C71" s="32" t="s">
        <v>54</v>
      </c>
      <c r="D71" s="40"/>
      <c r="E71" s="40"/>
      <c r="F71" s="40"/>
      <c r="G71" s="40"/>
      <c r="H71" s="40"/>
      <c r="I71" s="32" t="s">
        <v>54</v>
      </c>
      <c r="J71" s="40" t="s">
        <v>1151</v>
      </c>
      <c r="K71" s="137">
        <v>2.1</v>
      </c>
      <c r="L71" s="32"/>
      <c r="M71" s="40"/>
      <c r="N71" s="40"/>
      <c r="O71" s="40"/>
      <c r="P71" s="40"/>
      <c r="Q71" s="40"/>
      <c r="R71" s="40"/>
    </row>
    <row r="72" spans="1:18">
      <c r="A72" s="40"/>
      <c r="B72" s="59"/>
      <c r="C72" s="32" t="s">
        <v>54</v>
      </c>
      <c r="D72" s="40"/>
      <c r="E72" s="40"/>
      <c r="F72" s="40"/>
      <c r="G72" s="40"/>
      <c r="H72" s="40"/>
      <c r="I72" s="32" t="s">
        <v>54</v>
      </c>
      <c r="J72" s="32" t="s">
        <v>1168</v>
      </c>
      <c r="K72" s="137">
        <v>2</v>
      </c>
      <c r="L72" s="32"/>
      <c r="M72" s="40"/>
      <c r="N72" s="40"/>
      <c r="O72" s="40"/>
      <c r="P72" s="40"/>
      <c r="Q72" s="40"/>
      <c r="R72" s="40"/>
    </row>
    <row r="73" spans="1:18">
      <c r="A73" s="40"/>
      <c r="B73" s="59"/>
      <c r="C73" s="32" t="s">
        <v>63</v>
      </c>
      <c r="D73" s="40"/>
      <c r="E73" s="40"/>
      <c r="F73" s="40"/>
      <c r="G73" s="40"/>
      <c r="H73" s="40"/>
      <c r="I73" s="32" t="s">
        <v>63</v>
      </c>
      <c r="J73" s="32" t="s">
        <v>561</v>
      </c>
      <c r="K73" s="137">
        <v>1.5</v>
      </c>
      <c r="L73" s="32"/>
      <c r="M73" s="40"/>
      <c r="N73" s="40"/>
      <c r="O73" s="40"/>
      <c r="P73" s="40"/>
      <c r="Q73" s="40"/>
      <c r="R73" s="40"/>
    </row>
    <row r="74" spans="1:18">
      <c r="A74" s="40"/>
      <c r="B74" s="59"/>
      <c r="C74" s="32"/>
      <c r="D74" s="40"/>
      <c r="E74" s="40"/>
      <c r="F74" s="40"/>
      <c r="G74" s="40"/>
      <c r="H74" s="40"/>
      <c r="I74" s="32" t="s">
        <v>99</v>
      </c>
      <c r="J74" s="40" t="s">
        <v>558</v>
      </c>
      <c r="K74" s="137">
        <v>0.7</v>
      </c>
      <c r="L74" s="32"/>
      <c r="M74" s="40"/>
      <c r="N74" s="40"/>
      <c r="O74" s="40"/>
      <c r="P74" s="40"/>
      <c r="Q74" s="40"/>
      <c r="R74" s="40"/>
    </row>
    <row r="75" spans="1:18">
      <c r="A75" s="40"/>
      <c r="B75" s="59"/>
      <c r="C75" s="32" t="s">
        <v>249</v>
      </c>
      <c r="D75" s="40"/>
      <c r="E75" s="40"/>
      <c r="F75" s="40"/>
      <c r="G75" s="40"/>
      <c r="H75" s="40"/>
      <c r="I75" s="32" t="s">
        <v>249</v>
      </c>
      <c r="J75" s="32" t="s">
        <v>1169</v>
      </c>
      <c r="K75" s="137">
        <v>1</v>
      </c>
      <c r="L75" s="32"/>
      <c r="M75" s="40"/>
      <c r="N75" s="40"/>
      <c r="O75" s="40"/>
      <c r="P75" s="40"/>
      <c r="Q75" s="40"/>
      <c r="R75" s="40"/>
    </row>
    <row r="76" spans="1:18">
      <c r="A76" s="40"/>
      <c r="B76" s="59"/>
      <c r="C76" s="32" t="s">
        <v>100</v>
      </c>
      <c r="D76" s="40"/>
      <c r="E76" s="40"/>
      <c r="F76" s="40"/>
      <c r="G76" s="40"/>
      <c r="H76" s="40"/>
      <c r="I76" s="32" t="s">
        <v>100</v>
      </c>
      <c r="J76" s="32" t="s">
        <v>1170</v>
      </c>
      <c r="K76" s="137">
        <v>5</v>
      </c>
      <c r="L76" s="32"/>
      <c r="M76" s="40"/>
      <c r="N76" s="40"/>
      <c r="O76" s="40"/>
      <c r="P76" s="40"/>
      <c r="Q76" s="40"/>
      <c r="R76" s="40"/>
    </row>
    <row r="77" spans="1:18">
      <c r="A77" s="40"/>
      <c r="B77" s="59"/>
      <c r="C77" s="32" t="s">
        <v>81</v>
      </c>
      <c r="D77" s="40"/>
      <c r="E77" s="40"/>
      <c r="F77" s="40"/>
      <c r="G77" s="40"/>
      <c r="H77" s="40"/>
      <c r="I77" s="32" t="s">
        <v>81</v>
      </c>
      <c r="J77" s="40" t="s">
        <v>558</v>
      </c>
      <c r="K77" s="137">
        <v>5</v>
      </c>
      <c r="L77" s="32"/>
      <c r="M77" s="40"/>
      <c r="N77" s="40"/>
      <c r="O77" s="40"/>
      <c r="P77" s="40"/>
      <c r="Q77" s="40"/>
      <c r="R77" s="40"/>
    </row>
    <row r="78" spans="1:18">
      <c r="A78" s="40"/>
      <c r="B78" s="59"/>
      <c r="C78" s="32" t="s">
        <v>125</v>
      </c>
      <c r="D78" s="40"/>
      <c r="E78" s="40"/>
      <c r="F78" s="40"/>
      <c r="G78" s="40"/>
      <c r="H78" s="40"/>
      <c r="I78" s="252" t="s">
        <v>125</v>
      </c>
      <c r="J78" s="252" t="s">
        <v>1171</v>
      </c>
      <c r="K78" s="252">
        <v>2</v>
      </c>
      <c r="L78" s="32"/>
      <c r="M78" s="40"/>
      <c r="N78" s="40"/>
      <c r="O78" s="40"/>
      <c r="P78" s="40"/>
      <c r="Q78" s="40"/>
      <c r="R78" s="40"/>
    </row>
    <row r="79" spans="1:18">
      <c r="A79" s="40"/>
      <c r="B79" s="59"/>
      <c r="C79" s="32" t="s">
        <v>51</v>
      </c>
      <c r="D79" s="40"/>
      <c r="E79" s="40"/>
      <c r="F79" s="40"/>
      <c r="G79" s="40"/>
      <c r="H79" s="40"/>
      <c r="I79" s="32" t="s">
        <v>51</v>
      </c>
      <c r="J79" s="40" t="s">
        <v>1151</v>
      </c>
      <c r="K79" s="137">
        <v>0.4</v>
      </c>
      <c r="L79" s="32"/>
      <c r="M79" s="40"/>
      <c r="N79" s="40"/>
      <c r="O79" s="40"/>
      <c r="P79" s="40"/>
      <c r="Q79" s="40"/>
      <c r="R79" s="40"/>
    </row>
    <row r="80" spans="1:18">
      <c r="A80" s="40"/>
      <c r="B80" s="59"/>
      <c r="C80" s="32" t="s">
        <v>50</v>
      </c>
      <c r="D80" s="40"/>
      <c r="E80" s="40"/>
      <c r="F80" s="40"/>
      <c r="G80" s="40"/>
      <c r="H80" s="40"/>
      <c r="I80" s="32" t="s">
        <v>50</v>
      </c>
      <c r="J80" s="32" t="s">
        <v>1172</v>
      </c>
      <c r="K80" s="137">
        <v>1</v>
      </c>
      <c r="L80" s="32"/>
      <c r="M80" s="40"/>
      <c r="N80" s="40"/>
      <c r="O80" s="40"/>
      <c r="P80" s="40"/>
      <c r="Q80" s="40"/>
      <c r="R80" s="40"/>
    </row>
    <row r="81" spans="1:18">
      <c r="A81" s="40"/>
      <c r="B81" s="59"/>
      <c r="C81" s="32"/>
      <c r="D81" s="40"/>
      <c r="E81" s="40"/>
      <c r="F81" s="40"/>
      <c r="G81" s="40"/>
      <c r="H81" s="40"/>
      <c r="I81" s="32" t="s">
        <v>94</v>
      </c>
      <c r="J81" s="32" t="s">
        <v>1173</v>
      </c>
      <c r="K81" s="137">
        <v>1</v>
      </c>
      <c r="L81" s="137">
        <v>0.15</v>
      </c>
      <c r="M81" s="40"/>
      <c r="N81" s="40"/>
      <c r="O81" s="40"/>
      <c r="P81" s="40"/>
      <c r="Q81" s="40"/>
      <c r="R81" s="40"/>
    </row>
    <row r="82" spans="1:18">
      <c r="A82" s="40"/>
      <c r="B82" s="59"/>
      <c r="C82" s="32" t="s">
        <v>94</v>
      </c>
      <c r="D82" s="40"/>
      <c r="E82" s="40"/>
      <c r="F82" s="40"/>
      <c r="G82" s="40"/>
      <c r="H82" s="40"/>
      <c r="I82" s="32" t="s">
        <v>94</v>
      </c>
      <c r="J82" s="32">
        <v>8</v>
      </c>
      <c r="K82" s="137">
        <v>0.05</v>
      </c>
      <c r="L82" s="137"/>
      <c r="M82" s="40"/>
      <c r="N82" s="40"/>
      <c r="O82" s="40"/>
      <c r="P82" s="40"/>
      <c r="Q82" s="40"/>
      <c r="R82" s="40"/>
    </row>
    <row r="83" spans="1:18">
      <c r="A83" s="249"/>
      <c r="B83" s="59"/>
      <c r="C83" s="32" t="s">
        <v>252</v>
      </c>
      <c r="D83" s="40"/>
      <c r="E83" s="40"/>
      <c r="F83" s="40"/>
      <c r="G83" s="40"/>
      <c r="H83" s="40"/>
      <c r="I83" s="32" t="s">
        <v>252</v>
      </c>
      <c r="J83" s="32">
        <v>10</v>
      </c>
      <c r="K83" s="32">
        <v>0.03</v>
      </c>
      <c r="L83" s="32"/>
      <c r="M83" s="40"/>
      <c r="N83" s="40"/>
      <c r="O83" s="40"/>
      <c r="P83" s="40"/>
      <c r="Q83" s="40"/>
      <c r="R83" s="40"/>
    </row>
    <row r="84" spans="1:18">
      <c r="A84" s="249"/>
      <c r="B84" s="59"/>
      <c r="C84" s="32" t="s">
        <v>1174</v>
      </c>
      <c r="D84" s="40"/>
      <c r="E84" s="40"/>
      <c r="F84" s="40"/>
      <c r="G84" s="40"/>
      <c r="H84" s="40"/>
      <c r="I84" s="32" t="s">
        <v>1174</v>
      </c>
      <c r="J84" s="32">
        <v>8</v>
      </c>
      <c r="K84" s="32">
        <v>0.05</v>
      </c>
      <c r="L84" s="32"/>
      <c r="M84" s="40"/>
      <c r="N84" s="40"/>
      <c r="O84" s="40"/>
      <c r="P84" s="40"/>
      <c r="Q84" s="40"/>
      <c r="R84" s="40"/>
    </row>
    <row r="85" spans="1:18">
      <c r="A85" s="40"/>
      <c r="B85" s="59"/>
      <c r="C85" s="32" t="s">
        <v>170</v>
      </c>
      <c r="D85" s="40"/>
      <c r="E85" s="40"/>
      <c r="F85" s="40"/>
      <c r="G85" s="40"/>
      <c r="H85" s="40"/>
      <c r="I85" s="32" t="s">
        <v>170</v>
      </c>
      <c r="J85" s="32">
        <v>8</v>
      </c>
      <c r="K85" s="32">
        <v>0.05</v>
      </c>
      <c r="L85" s="32">
        <v>0</v>
      </c>
      <c r="M85" s="40"/>
      <c r="N85" s="40"/>
      <c r="O85" s="40"/>
      <c r="P85" s="40"/>
      <c r="Q85" s="40"/>
      <c r="R85" s="40"/>
    </row>
    <row r="86" spans="1:18">
      <c r="A86" s="40"/>
      <c r="B86" s="59"/>
      <c r="C86" s="32" t="s">
        <v>47</v>
      </c>
      <c r="D86" s="40"/>
      <c r="E86" s="40"/>
      <c r="F86" s="40"/>
      <c r="G86" s="40"/>
      <c r="H86" s="40"/>
      <c r="I86" s="32" t="s">
        <v>47</v>
      </c>
      <c r="J86" s="32" t="s">
        <v>676</v>
      </c>
      <c r="K86" s="137">
        <v>2.14</v>
      </c>
      <c r="L86" s="137">
        <v>0.9</v>
      </c>
      <c r="M86" s="40"/>
      <c r="N86" s="40"/>
      <c r="O86" s="40"/>
      <c r="P86" s="40"/>
      <c r="Q86" s="40"/>
      <c r="R86" s="40"/>
    </row>
    <row r="87" spans="1:18">
      <c r="A87" s="249"/>
      <c r="B87" s="59"/>
      <c r="C87" s="32"/>
      <c r="D87" s="40"/>
      <c r="E87" s="40"/>
      <c r="F87" s="40"/>
      <c r="G87" s="40"/>
      <c r="H87" s="40"/>
      <c r="I87" s="252" t="s">
        <v>227</v>
      </c>
      <c r="J87" s="252" t="s">
        <v>1167</v>
      </c>
      <c r="K87" s="252">
        <v>3</v>
      </c>
      <c r="L87" s="32"/>
      <c r="M87" s="40"/>
      <c r="N87" s="40"/>
      <c r="O87" s="40"/>
      <c r="P87" s="40"/>
      <c r="Q87" s="40"/>
      <c r="R87" s="40"/>
    </row>
    <row r="88" spans="1:18">
      <c r="A88" s="40"/>
      <c r="B88" s="59"/>
      <c r="C88" s="252" t="s">
        <v>98</v>
      </c>
      <c r="D88" s="40"/>
      <c r="E88" s="40"/>
      <c r="F88" s="40"/>
      <c r="G88" s="40"/>
      <c r="H88" s="40"/>
      <c r="I88" s="252" t="s">
        <v>98</v>
      </c>
      <c r="J88" s="252" t="s">
        <v>671</v>
      </c>
      <c r="K88" s="252">
        <v>2</v>
      </c>
      <c r="L88" s="32"/>
      <c r="M88" s="40"/>
      <c r="N88" s="40"/>
      <c r="O88" s="40"/>
      <c r="P88" s="40"/>
      <c r="Q88" s="40"/>
      <c r="R88" s="40"/>
    </row>
    <row r="89" spans="1:18">
      <c r="A89" s="40"/>
      <c r="B89" s="59"/>
      <c r="C89" s="32"/>
      <c r="D89" s="40"/>
      <c r="E89" s="40"/>
      <c r="F89" s="40"/>
      <c r="G89" s="40"/>
      <c r="H89" s="40"/>
      <c r="I89" s="252" t="s">
        <v>47</v>
      </c>
      <c r="J89" s="252" t="s">
        <v>713</v>
      </c>
      <c r="K89" s="252">
        <v>1</v>
      </c>
      <c r="L89" s="32"/>
      <c r="M89" s="40"/>
      <c r="N89" s="40"/>
      <c r="O89" s="40"/>
      <c r="P89" s="40"/>
      <c r="Q89" s="40"/>
      <c r="R89" s="40"/>
    </row>
    <row r="90" spans="1:18">
      <c r="A90" s="249"/>
      <c r="B90" s="59"/>
      <c r="C90" s="32" t="s">
        <v>1175</v>
      </c>
      <c r="D90" s="40"/>
      <c r="E90" s="40"/>
      <c r="F90" s="40"/>
      <c r="G90" s="40"/>
      <c r="H90" s="40"/>
      <c r="I90" s="32" t="s">
        <v>1175</v>
      </c>
      <c r="J90" s="60" t="s">
        <v>91</v>
      </c>
      <c r="K90" s="32">
        <v>2.8</v>
      </c>
      <c r="L90" s="32"/>
      <c r="M90" s="40"/>
      <c r="N90" s="40"/>
      <c r="O90" s="40"/>
      <c r="P90" s="40"/>
      <c r="Q90" s="40"/>
      <c r="R90" s="40"/>
    </row>
    <row r="91" spans="1:18">
      <c r="A91" s="249"/>
      <c r="B91" s="59"/>
      <c r="C91" s="32" t="s">
        <v>1176</v>
      </c>
      <c r="D91" s="40"/>
      <c r="E91" s="40"/>
      <c r="F91" s="40"/>
      <c r="G91" s="40"/>
      <c r="H91" s="40"/>
      <c r="I91" s="32" t="s">
        <v>1176</v>
      </c>
      <c r="J91" s="60" t="s">
        <v>203</v>
      </c>
      <c r="K91" s="32">
        <v>3.8</v>
      </c>
      <c r="L91" s="32"/>
      <c r="M91" s="40"/>
      <c r="N91" s="40"/>
      <c r="O91" s="40"/>
      <c r="P91" s="40"/>
      <c r="Q91" s="40"/>
      <c r="R91" s="40"/>
    </row>
    <row r="92" spans="1:18">
      <c r="A92" s="40"/>
      <c r="B92" s="59"/>
      <c r="C92" s="32" t="s">
        <v>987</v>
      </c>
      <c r="D92" s="40"/>
      <c r="E92" s="40"/>
      <c r="F92" s="40"/>
      <c r="G92" s="40"/>
      <c r="H92" s="40"/>
      <c r="I92" s="32" t="s">
        <v>987</v>
      </c>
      <c r="J92" s="32" t="s">
        <v>1151</v>
      </c>
      <c r="K92" s="137">
        <v>1.07</v>
      </c>
      <c r="L92" s="137">
        <v>0.15</v>
      </c>
      <c r="M92" s="40"/>
      <c r="N92" s="40"/>
      <c r="O92" s="40"/>
      <c r="P92" s="40"/>
      <c r="Q92" s="40"/>
      <c r="R92" s="40"/>
    </row>
    <row r="93" spans="1:18">
      <c r="A93" s="40">
        <v>6</v>
      </c>
      <c r="B93" s="59" t="s">
        <v>266</v>
      </c>
      <c r="C93" s="32" t="s">
        <v>753</v>
      </c>
      <c r="D93" s="40">
        <f>E93+F93</f>
        <v>86.99</v>
      </c>
      <c r="E93" s="40">
        <f>G93+M93+O93+Q93</f>
        <v>58.82</v>
      </c>
      <c r="F93" s="40">
        <f>H93+N93+P93+R93</f>
        <v>28.17</v>
      </c>
      <c r="G93" s="40">
        <v>21.75</v>
      </c>
      <c r="H93" s="40">
        <v>1.72</v>
      </c>
      <c r="I93" s="32" t="s">
        <v>753</v>
      </c>
      <c r="J93" s="32" t="s">
        <v>1151</v>
      </c>
      <c r="K93" s="137">
        <v>0.5</v>
      </c>
      <c r="L93" s="137">
        <v>0.02</v>
      </c>
      <c r="M93" s="40">
        <v>7.78</v>
      </c>
      <c r="N93" s="40">
        <v>0.04</v>
      </c>
      <c r="O93" s="40">
        <v>13.04</v>
      </c>
      <c r="P93" s="40">
        <v>15.91</v>
      </c>
      <c r="Q93" s="40">
        <v>16.25</v>
      </c>
      <c r="R93" s="40">
        <v>10.5</v>
      </c>
    </row>
    <row r="94" spans="1:18">
      <c r="A94" s="40"/>
      <c r="B94" s="59"/>
      <c r="C94" s="32"/>
      <c r="D94" s="40"/>
      <c r="E94" s="40"/>
      <c r="F94" s="40"/>
      <c r="G94" s="40"/>
      <c r="H94" s="40"/>
      <c r="I94" s="32" t="s">
        <v>48</v>
      </c>
      <c r="J94" s="32" t="s">
        <v>676</v>
      </c>
      <c r="K94" s="137">
        <v>0.45</v>
      </c>
      <c r="L94" s="137">
        <v>0.05</v>
      </c>
      <c r="M94" s="40"/>
      <c r="N94" s="40"/>
      <c r="O94" s="40"/>
      <c r="P94" s="40"/>
      <c r="Q94" s="40"/>
      <c r="R94" s="40"/>
    </row>
    <row r="95" spans="1:18">
      <c r="A95" s="40"/>
      <c r="B95" s="59"/>
      <c r="C95" s="32"/>
      <c r="D95" s="40"/>
      <c r="E95" s="40"/>
      <c r="F95" s="40"/>
      <c r="G95" s="40"/>
      <c r="H95" s="40"/>
      <c r="I95" s="255" t="s">
        <v>94</v>
      </c>
      <c r="J95" s="32" t="s">
        <v>1177</v>
      </c>
      <c r="K95" s="137">
        <v>1.44</v>
      </c>
      <c r="L95" s="137">
        <v>0.2</v>
      </c>
      <c r="M95" s="40"/>
      <c r="N95" s="40"/>
      <c r="O95" s="40"/>
      <c r="P95" s="40"/>
      <c r="Q95" s="40"/>
      <c r="R95" s="40"/>
    </row>
    <row r="96" spans="1:18">
      <c r="A96" s="40"/>
      <c r="B96" s="59"/>
      <c r="C96" s="252" t="s">
        <v>93</v>
      </c>
      <c r="D96" s="40"/>
      <c r="E96" s="40"/>
      <c r="F96" s="40"/>
      <c r="G96" s="40"/>
      <c r="H96" s="40"/>
      <c r="I96" s="252" t="s">
        <v>93</v>
      </c>
      <c r="J96" s="252" t="s">
        <v>1178</v>
      </c>
      <c r="K96" s="252">
        <v>0.1</v>
      </c>
      <c r="L96" s="137"/>
      <c r="M96" s="40"/>
      <c r="N96" s="40"/>
      <c r="O96" s="40"/>
      <c r="P96" s="40"/>
      <c r="Q96" s="40"/>
      <c r="R96" s="40"/>
    </row>
    <row r="97" spans="1:18">
      <c r="A97" s="40"/>
      <c r="B97" s="59"/>
      <c r="C97" s="252"/>
      <c r="D97" s="40"/>
      <c r="E97" s="40"/>
      <c r="F97" s="40"/>
      <c r="G97" s="40"/>
      <c r="H97" s="40"/>
      <c r="I97" s="252" t="s">
        <v>477</v>
      </c>
      <c r="J97" s="252" t="s">
        <v>1179</v>
      </c>
      <c r="K97" s="252">
        <v>0.27</v>
      </c>
      <c r="L97" s="137"/>
      <c r="M97" s="40"/>
      <c r="N97" s="40"/>
      <c r="O97" s="40"/>
      <c r="P97" s="40"/>
      <c r="Q97" s="40"/>
      <c r="R97" s="40"/>
    </row>
    <row r="98" spans="1:18">
      <c r="A98" s="40"/>
      <c r="B98" s="59"/>
      <c r="C98" s="252"/>
      <c r="D98" s="40"/>
      <c r="E98" s="40"/>
      <c r="F98" s="40"/>
      <c r="G98" s="40"/>
      <c r="H98" s="40"/>
      <c r="I98" s="252" t="s">
        <v>50</v>
      </c>
      <c r="J98" s="252" t="s">
        <v>1180</v>
      </c>
      <c r="K98" s="252">
        <v>0.2</v>
      </c>
      <c r="L98" s="137"/>
      <c r="M98" s="40"/>
      <c r="N98" s="40"/>
      <c r="O98" s="40"/>
      <c r="P98" s="40"/>
      <c r="Q98" s="40"/>
      <c r="R98" s="40"/>
    </row>
    <row r="99" spans="1:18">
      <c r="A99" s="40"/>
      <c r="B99" s="59"/>
      <c r="C99" s="254" t="s">
        <v>1181</v>
      </c>
      <c r="D99" s="40"/>
      <c r="E99" s="40"/>
      <c r="F99" s="40"/>
      <c r="G99" s="40"/>
      <c r="H99" s="40"/>
      <c r="I99" s="254" t="s">
        <v>1181</v>
      </c>
      <c r="J99" s="256" t="s">
        <v>813</v>
      </c>
      <c r="K99" s="168">
        <v>0.0132</v>
      </c>
      <c r="L99" s="257">
        <f>K99*0.95</f>
        <v>0.01254</v>
      </c>
      <c r="M99" s="40"/>
      <c r="N99" s="40"/>
      <c r="O99" s="40"/>
      <c r="P99" s="40"/>
      <c r="Q99" s="40"/>
      <c r="R99" s="40"/>
    </row>
    <row r="100" spans="1:18">
      <c r="A100" s="40"/>
      <c r="B100" s="59"/>
      <c r="C100" s="254" t="s">
        <v>1182</v>
      </c>
      <c r="D100" s="40"/>
      <c r="E100" s="40"/>
      <c r="F100" s="40"/>
      <c r="G100" s="40"/>
      <c r="H100" s="40"/>
      <c r="I100" s="254" t="s">
        <v>1182</v>
      </c>
      <c r="J100" s="256" t="s">
        <v>813</v>
      </c>
      <c r="K100" s="168">
        <v>0.1077</v>
      </c>
      <c r="L100" s="257">
        <v>0.03</v>
      </c>
      <c r="M100" s="40"/>
      <c r="N100" s="40"/>
      <c r="O100" s="40"/>
      <c r="P100" s="40"/>
      <c r="Q100" s="40"/>
      <c r="R100" s="40"/>
    </row>
    <row r="101" spans="1:18">
      <c r="A101" s="40"/>
      <c r="B101" s="59"/>
      <c r="C101" s="254" t="s">
        <v>968</v>
      </c>
      <c r="D101" s="40"/>
      <c r="E101" s="40"/>
      <c r="F101" s="40"/>
      <c r="G101" s="40"/>
      <c r="H101" s="40"/>
      <c r="I101" s="255" t="s">
        <v>968</v>
      </c>
      <c r="J101" s="32" t="s">
        <v>1169</v>
      </c>
      <c r="K101" s="258">
        <v>0.1</v>
      </c>
      <c r="L101" s="146"/>
      <c r="M101" s="40"/>
      <c r="N101" s="40"/>
      <c r="O101" s="40"/>
      <c r="P101" s="40"/>
      <c r="Q101" s="40"/>
      <c r="R101" s="40"/>
    </row>
    <row r="102" spans="1:18">
      <c r="A102" s="40"/>
      <c r="B102" s="59"/>
      <c r="C102" s="254" t="s">
        <v>73</v>
      </c>
      <c r="D102" s="40"/>
      <c r="E102" s="40"/>
      <c r="F102" s="40"/>
      <c r="G102" s="40"/>
      <c r="H102" s="40"/>
      <c r="I102" s="252" t="s">
        <v>73</v>
      </c>
      <c r="J102" s="252" t="s">
        <v>669</v>
      </c>
      <c r="K102" s="252">
        <v>0.2</v>
      </c>
      <c r="L102" s="146"/>
      <c r="M102" s="40"/>
      <c r="N102" s="40"/>
      <c r="O102" s="40"/>
      <c r="P102" s="40"/>
      <c r="Q102" s="40"/>
      <c r="R102" s="40"/>
    </row>
    <row r="103" spans="1:18">
      <c r="A103" s="40"/>
      <c r="B103" s="59"/>
      <c r="C103" s="254" t="s">
        <v>1183</v>
      </c>
      <c r="D103" s="40"/>
      <c r="E103" s="40"/>
      <c r="F103" s="40"/>
      <c r="G103" s="40"/>
      <c r="H103" s="40"/>
      <c r="I103" s="255" t="s">
        <v>1183</v>
      </c>
      <c r="J103" s="32" t="s">
        <v>1184</v>
      </c>
      <c r="K103" s="48">
        <v>0.1</v>
      </c>
      <c r="L103" s="146"/>
      <c r="M103" s="40"/>
      <c r="N103" s="40"/>
      <c r="O103" s="40"/>
      <c r="P103" s="40"/>
      <c r="Q103" s="40"/>
      <c r="R103" s="40"/>
    </row>
    <row r="104" spans="1:18">
      <c r="A104" s="40"/>
      <c r="B104" s="59"/>
      <c r="C104" s="254" t="s">
        <v>1185</v>
      </c>
      <c r="D104" s="40"/>
      <c r="E104" s="40"/>
      <c r="F104" s="40"/>
      <c r="G104" s="40"/>
      <c r="H104" s="40"/>
      <c r="I104" s="255" t="s">
        <v>1185</v>
      </c>
      <c r="J104" s="32" t="s">
        <v>1186</v>
      </c>
      <c r="K104" s="258">
        <v>0.5</v>
      </c>
      <c r="L104" s="146"/>
      <c r="M104" s="40"/>
      <c r="N104" s="40"/>
      <c r="O104" s="40"/>
      <c r="P104" s="40"/>
      <c r="Q104" s="40"/>
      <c r="R104" s="40"/>
    </row>
    <row r="105" spans="1:18">
      <c r="A105" s="40"/>
      <c r="B105" s="59"/>
      <c r="C105" s="254" t="s">
        <v>1187</v>
      </c>
      <c r="D105" s="40"/>
      <c r="E105" s="40"/>
      <c r="F105" s="40"/>
      <c r="G105" s="40"/>
      <c r="H105" s="40"/>
      <c r="I105" s="255" t="s">
        <v>1187</v>
      </c>
      <c r="J105" s="32" t="s">
        <v>1188</v>
      </c>
      <c r="K105" s="48">
        <v>0.1</v>
      </c>
      <c r="L105" s="146"/>
      <c r="M105" s="40"/>
      <c r="N105" s="40"/>
      <c r="O105" s="40"/>
      <c r="P105" s="40"/>
      <c r="Q105" s="40"/>
      <c r="R105" s="40"/>
    </row>
    <row r="106" spans="1:18">
      <c r="A106" s="40"/>
      <c r="B106" s="59"/>
      <c r="C106" s="254" t="s">
        <v>1189</v>
      </c>
      <c r="D106" s="40"/>
      <c r="E106" s="40"/>
      <c r="F106" s="40"/>
      <c r="G106" s="40"/>
      <c r="H106" s="40"/>
      <c r="I106" s="255" t="s">
        <v>1189</v>
      </c>
      <c r="J106" s="32" t="s">
        <v>1190</v>
      </c>
      <c r="K106" s="258">
        <v>0.1</v>
      </c>
      <c r="L106" s="146"/>
      <c r="M106" s="40"/>
      <c r="N106" s="40"/>
      <c r="O106" s="40"/>
      <c r="P106" s="40"/>
      <c r="Q106" s="40"/>
      <c r="R106" s="40"/>
    </row>
    <row r="107" spans="1:18">
      <c r="A107" s="40"/>
      <c r="B107" s="59"/>
      <c r="C107" s="254" t="s">
        <v>909</v>
      </c>
      <c r="D107" s="40"/>
      <c r="E107" s="40"/>
      <c r="F107" s="40"/>
      <c r="G107" s="40"/>
      <c r="H107" s="40"/>
      <c r="I107" s="252" t="s">
        <v>909</v>
      </c>
      <c r="J107" s="252" t="s">
        <v>812</v>
      </c>
      <c r="K107" s="252">
        <v>0.1</v>
      </c>
      <c r="L107" s="252">
        <v>0.02</v>
      </c>
      <c r="M107" s="40"/>
      <c r="N107" s="40"/>
      <c r="O107" s="40"/>
      <c r="P107" s="40"/>
      <c r="Q107" s="40"/>
      <c r="R107" s="40"/>
    </row>
    <row r="108" spans="1:18">
      <c r="A108" s="40"/>
      <c r="B108" s="59"/>
      <c r="C108" s="254" t="s">
        <v>96</v>
      </c>
      <c r="D108" s="40"/>
      <c r="E108" s="40"/>
      <c r="F108" s="40"/>
      <c r="G108" s="40"/>
      <c r="H108" s="40"/>
      <c r="I108" s="32" t="s">
        <v>96</v>
      </c>
      <c r="J108" s="40" t="s">
        <v>319</v>
      </c>
      <c r="K108" s="40">
        <v>1.23</v>
      </c>
      <c r="L108" s="146"/>
      <c r="M108" s="40"/>
      <c r="N108" s="40"/>
      <c r="O108" s="40"/>
      <c r="P108" s="40"/>
      <c r="Q108" s="40"/>
      <c r="R108" s="40"/>
    </row>
    <row r="109" spans="1:18">
      <c r="A109" s="40"/>
      <c r="B109" s="59"/>
      <c r="C109" s="254" t="s">
        <v>1191</v>
      </c>
      <c r="D109" s="40"/>
      <c r="E109" s="40"/>
      <c r="F109" s="40"/>
      <c r="G109" s="40"/>
      <c r="H109" s="40"/>
      <c r="I109" s="255" t="s">
        <v>1191</v>
      </c>
      <c r="J109" s="32" t="s">
        <v>1192</v>
      </c>
      <c r="K109" s="137">
        <v>0.15</v>
      </c>
      <c r="L109" s="146"/>
      <c r="M109" s="40"/>
      <c r="N109" s="40"/>
      <c r="O109" s="40"/>
      <c r="P109" s="40"/>
      <c r="Q109" s="40"/>
      <c r="R109" s="40"/>
    </row>
    <row r="110" spans="1:18">
      <c r="A110" s="40"/>
      <c r="B110" s="59"/>
      <c r="C110" s="254" t="s">
        <v>63</v>
      </c>
      <c r="D110" s="40"/>
      <c r="E110" s="40"/>
      <c r="F110" s="40"/>
      <c r="G110" s="40"/>
      <c r="H110" s="40"/>
      <c r="I110" s="32" t="s">
        <v>63</v>
      </c>
      <c r="J110" s="32" t="s">
        <v>1193</v>
      </c>
      <c r="K110" s="137">
        <v>1.34</v>
      </c>
      <c r="L110" s="137">
        <v>0.15</v>
      </c>
      <c r="M110" s="40"/>
      <c r="N110" s="40"/>
      <c r="O110" s="40"/>
      <c r="P110" s="40"/>
      <c r="Q110" s="40"/>
      <c r="R110" s="40"/>
    </row>
    <row r="111" spans="1:18">
      <c r="A111" s="40"/>
      <c r="B111" s="59"/>
      <c r="C111" s="254" t="s">
        <v>612</v>
      </c>
      <c r="D111" s="40"/>
      <c r="E111" s="40"/>
      <c r="F111" s="40"/>
      <c r="G111" s="40"/>
      <c r="H111" s="40"/>
      <c r="I111" s="255" t="s">
        <v>612</v>
      </c>
      <c r="J111" s="32" t="s">
        <v>1194</v>
      </c>
      <c r="K111" s="48">
        <v>0.1</v>
      </c>
      <c r="L111" s="252"/>
      <c r="M111" s="40"/>
      <c r="N111" s="40"/>
      <c r="O111" s="40"/>
      <c r="P111" s="40"/>
      <c r="Q111" s="40"/>
      <c r="R111" s="40"/>
    </row>
    <row r="112" spans="1:18">
      <c r="A112" s="40"/>
      <c r="B112" s="59"/>
      <c r="C112" s="254" t="s">
        <v>1195</v>
      </c>
      <c r="D112" s="40"/>
      <c r="E112" s="40"/>
      <c r="F112" s="40"/>
      <c r="G112" s="40"/>
      <c r="H112" s="40"/>
      <c r="I112" s="32" t="s">
        <v>1195</v>
      </c>
      <c r="J112" s="197" t="s">
        <v>1160</v>
      </c>
      <c r="K112" s="48">
        <v>0.79</v>
      </c>
      <c r="L112" s="137">
        <v>0.11</v>
      </c>
      <c r="M112" s="40"/>
      <c r="N112" s="40"/>
      <c r="O112" s="40"/>
      <c r="P112" s="40"/>
      <c r="Q112" s="40"/>
      <c r="R112" s="40"/>
    </row>
    <row r="113" spans="1:18">
      <c r="A113" s="40"/>
      <c r="B113" s="59"/>
      <c r="C113" s="254" t="s">
        <v>435</v>
      </c>
      <c r="D113" s="40"/>
      <c r="E113" s="40"/>
      <c r="F113" s="40"/>
      <c r="G113" s="40"/>
      <c r="H113" s="40"/>
      <c r="I113" s="32" t="s">
        <v>435</v>
      </c>
      <c r="J113" s="259" t="s">
        <v>1169</v>
      </c>
      <c r="K113" s="40">
        <v>0.3</v>
      </c>
      <c r="L113" s="137"/>
      <c r="M113" s="40"/>
      <c r="N113" s="40"/>
      <c r="O113" s="40"/>
      <c r="P113" s="40"/>
      <c r="Q113" s="40"/>
      <c r="R113" s="40"/>
    </row>
    <row r="114" spans="1:18">
      <c r="A114" s="40"/>
      <c r="B114" s="59"/>
      <c r="C114" s="254" t="s">
        <v>1196</v>
      </c>
      <c r="D114" s="40"/>
      <c r="E114" s="40"/>
      <c r="F114" s="40"/>
      <c r="G114" s="40"/>
      <c r="H114" s="40"/>
      <c r="I114" s="255" t="s">
        <v>1196</v>
      </c>
      <c r="J114" s="32" t="s">
        <v>1190</v>
      </c>
      <c r="K114" s="48">
        <v>0.5</v>
      </c>
      <c r="L114" s="146"/>
      <c r="M114" s="40"/>
      <c r="N114" s="40"/>
      <c r="O114" s="40"/>
      <c r="P114" s="40"/>
      <c r="Q114" s="40"/>
      <c r="R114" s="40"/>
    </row>
    <row r="115" spans="1:18">
      <c r="A115" s="40"/>
      <c r="B115" s="59"/>
      <c r="C115" s="254" t="s">
        <v>50</v>
      </c>
      <c r="D115" s="40"/>
      <c r="E115" s="40"/>
      <c r="F115" s="40"/>
      <c r="G115" s="40"/>
      <c r="H115" s="40"/>
      <c r="I115" s="255" t="s">
        <v>50</v>
      </c>
      <c r="J115" s="32" t="s">
        <v>1169</v>
      </c>
      <c r="K115" s="258">
        <v>0.5</v>
      </c>
      <c r="L115" s="146"/>
      <c r="M115" s="40"/>
      <c r="N115" s="40"/>
      <c r="O115" s="40"/>
      <c r="P115" s="40"/>
      <c r="Q115" s="40"/>
      <c r="R115" s="40"/>
    </row>
    <row r="116" spans="1:18">
      <c r="A116" s="40"/>
      <c r="B116" s="59"/>
      <c r="C116" s="254" t="s">
        <v>1139</v>
      </c>
      <c r="D116" s="40"/>
      <c r="E116" s="40"/>
      <c r="F116" s="40"/>
      <c r="G116" s="40"/>
      <c r="H116" s="40"/>
      <c r="I116" s="255" t="s">
        <v>1139</v>
      </c>
      <c r="J116" s="32" t="s">
        <v>1190</v>
      </c>
      <c r="K116" s="48">
        <v>0.1</v>
      </c>
      <c r="L116" s="146"/>
      <c r="M116" s="40"/>
      <c r="N116" s="40"/>
      <c r="O116" s="40"/>
      <c r="P116" s="40"/>
      <c r="Q116" s="40"/>
      <c r="R116" s="40"/>
    </row>
    <row r="117" spans="1:18">
      <c r="A117" s="40"/>
      <c r="B117" s="59"/>
      <c r="C117" s="254" t="s">
        <v>301</v>
      </c>
      <c r="D117" s="40"/>
      <c r="E117" s="40"/>
      <c r="F117" s="40"/>
      <c r="G117" s="40"/>
      <c r="H117" s="40"/>
      <c r="I117" s="32" t="s">
        <v>301</v>
      </c>
      <c r="J117" s="40" t="s">
        <v>1169</v>
      </c>
      <c r="K117" s="40">
        <v>0.08</v>
      </c>
      <c r="L117" s="146"/>
      <c r="M117" s="40"/>
      <c r="N117" s="40"/>
      <c r="O117" s="40"/>
      <c r="P117" s="40"/>
      <c r="Q117" s="40"/>
      <c r="R117" s="40"/>
    </row>
    <row r="118" spans="1:18">
      <c r="A118" s="40"/>
      <c r="B118" s="59"/>
      <c r="C118" s="32" t="s">
        <v>1176</v>
      </c>
      <c r="D118" s="40"/>
      <c r="E118" s="40"/>
      <c r="F118" s="40"/>
      <c r="G118" s="40"/>
      <c r="H118" s="40"/>
      <c r="I118" s="32" t="s">
        <v>1176</v>
      </c>
      <c r="J118" s="32" t="s">
        <v>561</v>
      </c>
      <c r="K118" s="137">
        <v>0.1</v>
      </c>
      <c r="L118" s="137">
        <v>0.01</v>
      </c>
      <c r="M118" s="40"/>
      <c r="N118" s="40"/>
      <c r="O118" s="40"/>
      <c r="P118" s="40"/>
      <c r="Q118" s="40"/>
      <c r="R118" s="40"/>
    </row>
    <row r="119" spans="1:18">
      <c r="A119" s="40"/>
      <c r="B119" s="59"/>
      <c r="C119" s="254" t="s">
        <v>98</v>
      </c>
      <c r="D119" s="40"/>
      <c r="E119" s="40"/>
      <c r="F119" s="40"/>
      <c r="G119" s="40"/>
      <c r="H119" s="40"/>
      <c r="I119" s="254" t="s">
        <v>98</v>
      </c>
      <c r="J119" s="256" t="s">
        <v>813</v>
      </c>
      <c r="K119" s="168">
        <v>0.28</v>
      </c>
      <c r="L119" s="257">
        <v>0.1</v>
      </c>
      <c r="M119" s="40"/>
      <c r="N119" s="40"/>
      <c r="O119" s="40"/>
      <c r="P119" s="40"/>
      <c r="Q119" s="40"/>
      <c r="R119" s="40"/>
    </row>
    <row r="120" spans="1:18">
      <c r="A120" s="40"/>
      <c r="B120" s="59"/>
      <c r="C120" s="254" t="s">
        <v>1197</v>
      </c>
      <c r="D120" s="40"/>
      <c r="E120" s="40"/>
      <c r="F120" s="40"/>
      <c r="G120" s="40"/>
      <c r="H120" s="40"/>
      <c r="I120" s="254" t="s">
        <v>1197</v>
      </c>
      <c r="J120" s="256" t="s">
        <v>813</v>
      </c>
      <c r="K120" s="168">
        <v>0.055</v>
      </c>
      <c r="L120" s="257">
        <v>0.03</v>
      </c>
      <c r="M120" s="40"/>
      <c r="N120" s="40"/>
      <c r="O120" s="40"/>
      <c r="P120" s="40"/>
      <c r="Q120" s="40"/>
      <c r="R120" s="40"/>
    </row>
    <row r="121" spans="1:18">
      <c r="A121" s="40"/>
      <c r="B121" s="59"/>
      <c r="C121" s="254" t="s">
        <v>287</v>
      </c>
      <c r="D121" s="40"/>
      <c r="E121" s="40"/>
      <c r="F121" s="40"/>
      <c r="G121" s="40"/>
      <c r="H121" s="40"/>
      <c r="I121" s="32" t="s">
        <v>287</v>
      </c>
      <c r="J121" s="259" t="s">
        <v>1194</v>
      </c>
      <c r="K121" s="40">
        <v>0.6</v>
      </c>
      <c r="L121" s="146"/>
      <c r="M121" s="40"/>
      <c r="N121" s="40"/>
      <c r="O121" s="40"/>
      <c r="P121" s="40"/>
      <c r="Q121" s="40"/>
      <c r="R121" s="40"/>
    </row>
    <row r="122" spans="1:18">
      <c r="A122" s="40"/>
      <c r="B122" s="59"/>
      <c r="C122" s="254" t="s">
        <v>1198</v>
      </c>
      <c r="D122" s="40"/>
      <c r="E122" s="40"/>
      <c r="F122" s="40"/>
      <c r="G122" s="40"/>
      <c r="H122" s="40"/>
      <c r="I122" s="255" t="s">
        <v>1198</v>
      </c>
      <c r="J122" s="32" t="s">
        <v>1169</v>
      </c>
      <c r="K122" s="48">
        <v>0.1</v>
      </c>
      <c r="L122" s="146"/>
      <c r="M122" s="40"/>
      <c r="N122" s="40"/>
      <c r="O122" s="40"/>
      <c r="P122" s="40"/>
      <c r="Q122" s="40"/>
      <c r="R122" s="40"/>
    </row>
    <row r="123" spans="1:18">
      <c r="A123" s="40"/>
      <c r="B123" s="59"/>
      <c r="C123" s="254"/>
      <c r="D123" s="40"/>
      <c r="E123" s="40"/>
      <c r="F123" s="40"/>
      <c r="G123" s="40"/>
      <c r="H123" s="40"/>
      <c r="I123" s="32" t="s">
        <v>1049</v>
      </c>
      <c r="J123" s="32" t="s">
        <v>1199</v>
      </c>
      <c r="K123" s="137">
        <v>0.6</v>
      </c>
      <c r="L123" s="137">
        <v>0.05</v>
      </c>
      <c r="M123" s="40"/>
      <c r="N123" s="40"/>
      <c r="O123" s="40"/>
      <c r="P123" s="40"/>
      <c r="Q123" s="40"/>
      <c r="R123" s="40"/>
    </row>
    <row r="124" spans="1:18">
      <c r="A124" s="40"/>
      <c r="B124" s="59"/>
      <c r="C124" s="254"/>
      <c r="D124" s="40"/>
      <c r="E124" s="40"/>
      <c r="F124" s="40"/>
      <c r="G124" s="40"/>
      <c r="H124" s="40"/>
      <c r="I124" s="254" t="s">
        <v>1200</v>
      </c>
      <c r="J124" s="256" t="s">
        <v>813</v>
      </c>
      <c r="K124" s="168">
        <v>0.1669</v>
      </c>
      <c r="L124" s="257">
        <v>0.1</v>
      </c>
      <c r="M124" s="40"/>
      <c r="N124" s="40"/>
      <c r="O124" s="40"/>
      <c r="P124" s="40"/>
      <c r="Q124" s="40"/>
      <c r="R124" s="40"/>
    </row>
    <row r="125" spans="1:18">
      <c r="A125" s="40"/>
      <c r="B125" s="59"/>
      <c r="C125" s="254" t="s">
        <v>1201</v>
      </c>
      <c r="D125" s="40"/>
      <c r="E125" s="40"/>
      <c r="F125" s="40"/>
      <c r="G125" s="40"/>
      <c r="H125" s="40"/>
      <c r="I125" s="252" t="s">
        <v>1201</v>
      </c>
      <c r="J125" s="252" t="s">
        <v>1202</v>
      </c>
      <c r="K125" s="252">
        <v>0.2202</v>
      </c>
      <c r="L125" s="146"/>
      <c r="M125" s="40"/>
      <c r="N125" s="40"/>
      <c r="O125" s="40"/>
      <c r="P125" s="40"/>
      <c r="Q125" s="40"/>
      <c r="R125" s="40"/>
    </row>
    <row r="126" spans="1:18">
      <c r="A126" s="40"/>
      <c r="B126" s="59"/>
      <c r="C126" s="254"/>
      <c r="D126" s="40"/>
      <c r="E126" s="40"/>
      <c r="F126" s="40"/>
      <c r="G126" s="40"/>
      <c r="H126" s="40"/>
      <c r="I126" s="32" t="s">
        <v>317</v>
      </c>
      <c r="J126" s="32" t="s">
        <v>1172</v>
      </c>
      <c r="K126" s="137">
        <v>0.6</v>
      </c>
      <c r="L126" s="146"/>
      <c r="M126" s="40"/>
      <c r="N126" s="40"/>
      <c r="O126" s="40"/>
      <c r="P126" s="40"/>
      <c r="Q126" s="40"/>
      <c r="R126" s="40"/>
    </row>
    <row r="127" spans="1:18">
      <c r="A127" s="40"/>
      <c r="B127" s="59"/>
      <c r="C127" s="254"/>
      <c r="D127" s="40"/>
      <c r="E127" s="40"/>
      <c r="F127" s="40"/>
      <c r="G127" s="40"/>
      <c r="H127" s="40"/>
      <c r="I127" s="32" t="s">
        <v>753</v>
      </c>
      <c r="J127" s="40" t="s">
        <v>319</v>
      </c>
      <c r="K127" s="40">
        <v>0.07</v>
      </c>
      <c r="L127" s="146"/>
      <c r="M127" s="40"/>
      <c r="N127" s="40"/>
      <c r="O127" s="40"/>
      <c r="P127" s="40"/>
      <c r="Q127" s="40"/>
      <c r="R127" s="40"/>
    </row>
    <row r="128" spans="1:18">
      <c r="A128" s="40"/>
      <c r="B128" s="59"/>
      <c r="C128" s="254"/>
      <c r="D128" s="40"/>
      <c r="E128" s="40"/>
      <c r="F128" s="40"/>
      <c r="G128" s="40"/>
      <c r="H128" s="40"/>
      <c r="I128" s="32" t="s">
        <v>477</v>
      </c>
      <c r="J128" s="40" t="s">
        <v>319</v>
      </c>
      <c r="K128" s="40">
        <v>0.16</v>
      </c>
      <c r="L128" s="146">
        <v>0.01</v>
      </c>
      <c r="M128" s="40"/>
      <c r="N128" s="40"/>
      <c r="O128" s="40"/>
      <c r="P128" s="40"/>
      <c r="Q128" s="40"/>
      <c r="R128" s="40"/>
    </row>
    <row r="129" spans="1:18">
      <c r="A129" s="40"/>
      <c r="B129" s="59"/>
      <c r="C129" s="254"/>
      <c r="D129" s="40"/>
      <c r="E129" s="40"/>
      <c r="F129" s="40"/>
      <c r="G129" s="40"/>
      <c r="H129" s="40"/>
      <c r="I129" s="32" t="s">
        <v>169</v>
      </c>
      <c r="J129" s="40" t="s">
        <v>1151</v>
      </c>
      <c r="K129" s="40">
        <v>0.1</v>
      </c>
      <c r="L129" s="146"/>
      <c r="M129" s="40"/>
      <c r="N129" s="40"/>
      <c r="O129" s="40"/>
      <c r="P129" s="40"/>
      <c r="Q129" s="40"/>
      <c r="R129" s="40"/>
    </row>
    <row r="130" spans="1:18">
      <c r="A130" s="40"/>
      <c r="B130" s="59"/>
      <c r="C130" s="254" t="s">
        <v>73</v>
      </c>
      <c r="D130" s="40"/>
      <c r="E130" s="40"/>
      <c r="F130" s="40"/>
      <c r="G130" s="40"/>
      <c r="H130" s="40"/>
      <c r="I130" s="32" t="s">
        <v>73</v>
      </c>
      <c r="J130" s="40" t="s">
        <v>1151</v>
      </c>
      <c r="K130" s="40">
        <v>0.48</v>
      </c>
      <c r="L130" s="137">
        <v>0.02</v>
      </c>
      <c r="M130" s="40"/>
      <c r="N130" s="40"/>
      <c r="O130" s="40"/>
      <c r="P130" s="40"/>
      <c r="Q130" s="40"/>
      <c r="R130" s="40"/>
    </row>
    <row r="131" spans="1:18">
      <c r="A131" s="40"/>
      <c r="B131" s="59"/>
      <c r="C131" s="254"/>
      <c r="D131" s="40"/>
      <c r="E131" s="40"/>
      <c r="F131" s="40"/>
      <c r="G131" s="40"/>
      <c r="H131" s="40"/>
      <c r="I131" s="254" t="s">
        <v>180</v>
      </c>
      <c r="J131" s="256" t="s">
        <v>813</v>
      </c>
      <c r="K131" s="168">
        <v>0.16</v>
      </c>
      <c r="L131" s="261">
        <v>0.1</v>
      </c>
      <c r="M131" s="40"/>
      <c r="N131" s="40"/>
      <c r="O131" s="40"/>
      <c r="P131" s="40"/>
      <c r="Q131" s="40"/>
      <c r="R131" s="40"/>
    </row>
    <row r="132" spans="1:18">
      <c r="A132" s="40"/>
      <c r="B132" s="59"/>
      <c r="C132" s="254"/>
      <c r="D132" s="40"/>
      <c r="E132" s="40"/>
      <c r="F132" s="40"/>
      <c r="G132" s="40"/>
      <c r="H132" s="40"/>
      <c r="I132" s="254" t="s">
        <v>325</v>
      </c>
      <c r="J132" s="256" t="s">
        <v>813</v>
      </c>
      <c r="K132" s="168">
        <v>0.018</v>
      </c>
      <c r="L132" s="257">
        <v>0.01</v>
      </c>
      <c r="M132" s="40"/>
      <c r="N132" s="40"/>
      <c r="O132" s="40"/>
      <c r="P132" s="40"/>
      <c r="Q132" s="40"/>
      <c r="R132" s="40"/>
    </row>
    <row r="133" spans="1:18">
      <c r="A133" s="40"/>
      <c r="B133" s="59"/>
      <c r="C133" s="254" t="s">
        <v>49</v>
      </c>
      <c r="D133" s="40"/>
      <c r="E133" s="40"/>
      <c r="F133" s="40"/>
      <c r="G133" s="40"/>
      <c r="H133" s="40"/>
      <c r="I133" s="252" t="s">
        <v>49</v>
      </c>
      <c r="J133" s="252" t="s">
        <v>875</v>
      </c>
      <c r="K133" s="252"/>
      <c r="L133" s="146">
        <v>0.1</v>
      </c>
      <c r="M133" s="40"/>
      <c r="N133" s="40"/>
      <c r="O133" s="40"/>
      <c r="P133" s="40"/>
      <c r="Q133" s="40"/>
      <c r="R133" s="40"/>
    </row>
    <row r="134" spans="1:18">
      <c r="A134" s="40"/>
      <c r="B134" s="59"/>
      <c r="C134" s="254" t="s">
        <v>256</v>
      </c>
      <c r="D134" s="40"/>
      <c r="E134" s="40"/>
      <c r="F134" s="40"/>
      <c r="G134" s="40"/>
      <c r="H134" s="40"/>
      <c r="I134" s="32" t="s">
        <v>256</v>
      </c>
      <c r="J134" s="40" t="s">
        <v>85</v>
      </c>
      <c r="K134" s="77">
        <v>0.03</v>
      </c>
      <c r="L134" s="146"/>
      <c r="M134" s="40"/>
      <c r="N134" s="40"/>
      <c r="O134" s="40"/>
      <c r="P134" s="40"/>
      <c r="Q134" s="40"/>
      <c r="R134" s="40"/>
    </row>
    <row r="135" spans="1:18">
      <c r="A135" s="40"/>
      <c r="B135" s="59"/>
      <c r="C135" s="32" t="s">
        <v>1203</v>
      </c>
      <c r="D135" s="40"/>
      <c r="E135" s="40"/>
      <c r="F135" s="40"/>
      <c r="G135" s="40"/>
      <c r="H135" s="40"/>
      <c r="I135" s="32" t="s">
        <v>1203</v>
      </c>
      <c r="J135" s="32" t="s">
        <v>1204</v>
      </c>
      <c r="K135" s="137">
        <v>0.1</v>
      </c>
      <c r="L135" s="137">
        <v>0.02</v>
      </c>
      <c r="M135" s="40"/>
      <c r="N135" s="40"/>
      <c r="O135" s="40"/>
      <c r="P135" s="40"/>
      <c r="Q135" s="40"/>
      <c r="R135" s="40"/>
    </row>
    <row r="136" spans="1:18">
      <c r="A136" s="40"/>
      <c r="B136" s="59"/>
      <c r="C136" s="32" t="s">
        <v>253</v>
      </c>
      <c r="D136" s="40"/>
      <c r="E136" s="40"/>
      <c r="F136" s="40"/>
      <c r="G136" s="40"/>
      <c r="H136" s="40"/>
      <c r="I136" s="32" t="s">
        <v>253</v>
      </c>
      <c r="J136" s="32" t="s">
        <v>1151</v>
      </c>
      <c r="K136" s="137">
        <v>0.9</v>
      </c>
      <c r="L136" s="137">
        <v>0.03</v>
      </c>
      <c r="M136" s="40"/>
      <c r="N136" s="40"/>
      <c r="O136" s="40"/>
      <c r="P136" s="40"/>
      <c r="Q136" s="40"/>
      <c r="R136" s="40"/>
    </row>
    <row r="137" spans="1:18">
      <c r="A137" s="40"/>
      <c r="B137" s="59"/>
      <c r="C137" s="254" t="s">
        <v>51</v>
      </c>
      <c r="D137" s="40"/>
      <c r="E137" s="40"/>
      <c r="F137" s="40"/>
      <c r="G137" s="40"/>
      <c r="H137" s="40"/>
      <c r="I137" s="254" t="s">
        <v>51</v>
      </c>
      <c r="J137" s="256" t="s">
        <v>813</v>
      </c>
      <c r="K137" s="168">
        <v>0.22</v>
      </c>
      <c r="L137" s="257">
        <v>0.01</v>
      </c>
      <c r="M137" s="40"/>
      <c r="N137" s="40"/>
      <c r="O137" s="40"/>
      <c r="P137" s="40"/>
      <c r="Q137" s="40"/>
      <c r="R137" s="40"/>
    </row>
    <row r="138" spans="1:18">
      <c r="A138" s="40"/>
      <c r="B138" s="59"/>
      <c r="C138" s="254" t="s">
        <v>52</v>
      </c>
      <c r="D138" s="40"/>
      <c r="E138" s="40"/>
      <c r="F138" s="40"/>
      <c r="G138" s="40"/>
      <c r="H138" s="40"/>
      <c r="I138" s="255" t="s">
        <v>52</v>
      </c>
      <c r="J138" s="32" t="s">
        <v>1205</v>
      </c>
      <c r="K138" s="262">
        <v>0.71</v>
      </c>
      <c r="L138" s="146">
        <v>0.2</v>
      </c>
      <c r="M138" s="40"/>
      <c r="N138" s="40"/>
      <c r="O138" s="40"/>
      <c r="P138" s="40"/>
      <c r="Q138" s="40"/>
      <c r="R138" s="40"/>
    </row>
    <row r="139" spans="1:18">
      <c r="A139" s="40"/>
      <c r="B139" s="59"/>
      <c r="C139" s="254"/>
      <c r="D139" s="40"/>
      <c r="E139" s="40"/>
      <c r="F139" s="40"/>
      <c r="G139" s="40"/>
      <c r="H139" s="40"/>
      <c r="I139" s="32" t="s">
        <v>47</v>
      </c>
      <c r="J139" s="32" t="s">
        <v>558</v>
      </c>
      <c r="K139" s="137">
        <v>0.29</v>
      </c>
      <c r="L139" s="137">
        <v>0.01</v>
      </c>
      <c r="M139" s="40"/>
      <c r="N139" s="40"/>
      <c r="O139" s="40"/>
      <c r="P139" s="40"/>
      <c r="Q139" s="40"/>
      <c r="R139" s="40"/>
    </row>
    <row r="140" spans="1:18">
      <c r="A140" s="40"/>
      <c r="B140" s="59"/>
      <c r="C140" s="254"/>
      <c r="D140" s="40"/>
      <c r="E140" s="40"/>
      <c r="F140" s="40"/>
      <c r="G140" s="40"/>
      <c r="H140" s="40"/>
      <c r="I140" s="32" t="s">
        <v>56</v>
      </c>
      <c r="J140" s="32" t="s">
        <v>558</v>
      </c>
      <c r="K140" s="137">
        <v>0.2</v>
      </c>
      <c r="L140" s="146"/>
      <c r="M140" s="40"/>
      <c r="N140" s="40"/>
      <c r="O140" s="40"/>
      <c r="P140" s="40"/>
      <c r="Q140" s="40"/>
      <c r="R140" s="40"/>
    </row>
    <row r="141" spans="1:18">
      <c r="A141" s="40"/>
      <c r="B141" s="59"/>
      <c r="C141" s="254"/>
      <c r="D141" s="40"/>
      <c r="E141" s="40"/>
      <c r="F141" s="40"/>
      <c r="G141" s="40"/>
      <c r="H141" s="40"/>
      <c r="I141" s="252" t="s">
        <v>1157</v>
      </c>
      <c r="J141" s="252" t="s">
        <v>713</v>
      </c>
      <c r="K141" s="252">
        <v>0.9</v>
      </c>
      <c r="L141" s="146">
        <v>0.01</v>
      </c>
      <c r="M141" s="40"/>
      <c r="N141" s="40"/>
      <c r="O141" s="40"/>
      <c r="P141" s="40"/>
      <c r="Q141" s="40"/>
      <c r="R141" s="40"/>
    </row>
    <row r="142" spans="1:18">
      <c r="A142" s="40"/>
      <c r="B142" s="59"/>
      <c r="C142" s="32" t="s">
        <v>1206</v>
      </c>
      <c r="D142" s="40"/>
      <c r="E142" s="40"/>
      <c r="F142" s="40"/>
      <c r="G142" s="40"/>
      <c r="H142" s="40"/>
      <c r="I142" s="32" t="s">
        <v>1206</v>
      </c>
      <c r="J142" s="32">
        <v>10</v>
      </c>
      <c r="K142" s="137">
        <v>0.3</v>
      </c>
      <c r="L142" s="137">
        <v>0.1</v>
      </c>
      <c r="M142" s="40"/>
      <c r="N142" s="40"/>
      <c r="O142" s="40"/>
      <c r="P142" s="40"/>
      <c r="Q142" s="40"/>
      <c r="R142" s="40"/>
    </row>
    <row r="143" spans="1:18">
      <c r="A143" s="40"/>
      <c r="B143" s="59"/>
      <c r="C143" s="254" t="s">
        <v>655</v>
      </c>
      <c r="D143" s="40"/>
      <c r="E143" s="40"/>
      <c r="F143" s="40"/>
      <c r="G143" s="40"/>
      <c r="H143" s="40"/>
      <c r="I143" s="254" t="s">
        <v>655</v>
      </c>
      <c r="J143" s="256" t="s">
        <v>813</v>
      </c>
      <c r="K143" s="168">
        <v>0.0295</v>
      </c>
      <c r="L143" s="257">
        <v>0.01</v>
      </c>
      <c r="M143" s="40"/>
      <c r="N143" s="40"/>
      <c r="O143" s="40"/>
      <c r="P143" s="40"/>
      <c r="Q143" s="40"/>
      <c r="R143" s="40"/>
    </row>
    <row r="144" spans="1:18">
      <c r="A144" s="40"/>
      <c r="B144" s="59"/>
      <c r="C144" s="254" t="s">
        <v>1207</v>
      </c>
      <c r="D144" s="40"/>
      <c r="E144" s="40"/>
      <c r="F144" s="40"/>
      <c r="G144" s="40"/>
      <c r="H144" s="40"/>
      <c r="I144" s="254" t="s">
        <v>1207</v>
      </c>
      <c r="J144" s="256" t="s">
        <v>813</v>
      </c>
      <c r="K144" s="168">
        <v>0.0186</v>
      </c>
      <c r="L144" s="257">
        <v>0.01</v>
      </c>
      <c r="M144" s="40"/>
      <c r="N144" s="40"/>
      <c r="O144" s="40"/>
      <c r="P144" s="40"/>
      <c r="Q144" s="40"/>
      <c r="R144" s="40"/>
    </row>
    <row r="145" spans="1:18">
      <c r="A145" s="40"/>
      <c r="B145" s="59"/>
      <c r="C145" s="252" t="s">
        <v>754</v>
      </c>
      <c r="D145" s="40"/>
      <c r="E145" s="40"/>
      <c r="F145" s="40"/>
      <c r="G145" s="40"/>
      <c r="H145" s="40"/>
      <c r="I145" s="252" t="s">
        <v>754</v>
      </c>
      <c r="J145" s="252" t="s">
        <v>543</v>
      </c>
      <c r="K145" s="252">
        <v>0.56</v>
      </c>
      <c r="L145" s="146">
        <v>0.01</v>
      </c>
      <c r="M145" s="40"/>
      <c r="N145" s="40"/>
      <c r="O145" s="40"/>
      <c r="P145" s="40"/>
      <c r="Q145" s="40"/>
      <c r="R145" s="40"/>
    </row>
    <row r="146" spans="1:18">
      <c r="A146" s="40"/>
      <c r="B146" s="59"/>
      <c r="C146" s="254" t="s">
        <v>47</v>
      </c>
      <c r="D146" s="40"/>
      <c r="E146" s="40"/>
      <c r="F146" s="40"/>
      <c r="G146" s="40"/>
      <c r="H146" s="40"/>
      <c r="I146" s="255" t="s">
        <v>47</v>
      </c>
      <c r="J146" s="32" t="s">
        <v>1169</v>
      </c>
      <c r="K146" s="48">
        <v>0.5</v>
      </c>
      <c r="L146" s="137"/>
      <c r="M146" s="40"/>
      <c r="N146" s="40"/>
      <c r="O146" s="40"/>
      <c r="P146" s="40"/>
      <c r="Q146" s="40"/>
      <c r="R146" s="40"/>
    </row>
    <row r="147" spans="1:18">
      <c r="A147" s="40"/>
      <c r="B147" s="59"/>
      <c r="C147" s="254" t="s">
        <v>47</v>
      </c>
      <c r="D147" s="40"/>
      <c r="E147" s="40"/>
      <c r="F147" s="40"/>
      <c r="G147" s="40"/>
      <c r="H147" s="40"/>
      <c r="I147" s="252" t="s">
        <v>47</v>
      </c>
      <c r="J147" s="252" t="s">
        <v>671</v>
      </c>
      <c r="K147" s="252">
        <v>0.563</v>
      </c>
      <c r="L147" s="252"/>
      <c r="M147" s="40"/>
      <c r="N147" s="40"/>
      <c r="O147" s="40"/>
      <c r="P147" s="40"/>
      <c r="Q147" s="40"/>
      <c r="R147" s="40"/>
    </row>
    <row r="148" spans="1:18">
      <c r="A148" s="40"/>
      <c r="B148" s="59"/>
      <c r="C148" s="254"/>
      <c r="D148" s="40"/>
      <c r="E148" s="40"/>
      <c r="F148" s="40"/>
      <c r="G148" s="40"/>
      <c r="H148" s="40"/>
      <c r="I148" s="254" t="s">
        <v>47</v>
      </c>
      <c r="J148" s="256" t="s">
        <v>813</v>
      </c>
      <c r="K148" s="168">
        <v>0.74</v>
      </c>
      <c r="L148" s="257">
        <v>0.1</v>
      </c>
      <c r="M148" s="40"/>
      <c r="N148" s="40"/>
      <c r="O148" s="40"/>
      <c r="P148" s="40"/>
      <c r="Q148" s="40"/>
      <c r="R148" s="40"/>
    </row>
    <row r="149" spans="1:18">
      <c r="A149" s="40"/>
      <c r="B149" s="59"/>
      <c r="C149" s="254" t="s">
        <v>94</v>
      </c>
      <c r="D149" s="40"/>
      <c r="E149" s="40"/>
      <c r="F149" s="40"/>
      <c r="G149" s="40"/>
      <c r="H149" s="40"/>
      <c r="I149" s="32" t="s">
        <v>94</v>
      </c>
      <c r="J149" s="40" t="s">
        <v>332</v>
      </c>
      <c r="K149" s="40">
        <v>0.12</v>
      </c>
      <c r="L149" s="146"/>
      <c r="M149" s="40"/>
      <c r="N149" s="40"/>
      <c r="O149" s="40"/>
      <c r="P149" s="40"/>
      <c r="Q149" s="40"/>
      <c r="R149" s="40"/>
    </row>
    <row r="150" spans="1:18">
      <c r="A150" s="40"/>
      <c r="B150" s="59"/>
      <c r="C150" s="255" t="s">
        <v>1208</v>
      </c>
      <c r="D150" s="40"/>
      <c r="E150" s="40"/>
      <c r="F150" s="40"/>
      <c r="G150" s="40"/>
      <c r="H150" s="40"/>
      <c r="I150" s="255" t="s">
        <v>1208</v>
      </c>
      <c r="J150" s="32" t="s">
        <v>1209</v>
      </c>
      <c r="K150" s="258">
        <v>0.2</v>
      </c>
      <c r="L150" s="146"/>
      <c r="M150" s="40"/>
      <c r="N150" s="40"/>
      <c r="O150" s="40"/>
      <c r="P150" s="40"/>
      <c r="Q150" s="40"/>
      <c r="R150" s="40"/>
    </row>
    <row r="151" spans="1:18">
      <c r="A151" s="40"/>
      <c r="B151" s="59"/>
      <c r="C151" s="252" t="s">
        <v>67</v>
      </c>
      <c r="D151" s="40"/>
      <c r="E151" s="40"/>
      <c r="F151" s="40"/>
      <c r="G151" s="40"/>
      <c r="H151" s="40"/>
      <c r="I151" s="252" t="s">
        <v>67</v>
      </c>
      <c r="J151" s="252" t="s">
        <v>1171</v>
      </c>
      <c r="K151" s="252">
        <v>0.5</v>
      </c>
      <c r="L151" s="146"/>
      <c r="M151" s="40"/>
      <c r="N151" s="40"/>
      <c r="O151" s="40"/>
      <c r="P151" s="40"/>
      <c r="Q151" s="40"/>
      <c r="R151" s="40"/>
    </row>
    <row r="152" spans="1:18">
      <c r="A152" s="40"/>
      <c r="B152" s="59"/>
      <c r="C152" s="255" t="s">
        <v>1210</v>
      </c>
      <c r="D152" s="40"/>
      <c r="E152" s="40"/>
      <c r="F152" s="40"/>
      <c r="G152" s="40"/>
      <c r="H152" s="40"/>
      <c r="I152" s="255" t="s">
        <v>1210</v>
      </c>
      <c r="J152" s="32" t="s">
        <v>1211</v>
      </c>
      <c r="K152" s="258">
        <v>0.5</v>
      </c>
      <c r="L152" s="146"/>
      <c r="M152" s="40"/>
      <c r="N152" s="40"/>
      <c r="O152" s="40"/>
      <c r="P152" s="40"/>
      <c r="Q152" s="40"/>
      <c r="R152" s="40"/>
    </row>
    <row r="153" spans="1:18">
      <c r="A153" s="40"/>
      <c r="B153" s="59"/>
      <c r="C153" s="255" t="s">
        <v>1212</v>
      </c>
      <c r="D153" s="40"/>
      <c r="E153" s="40"/>
      <c r="F153" s="40"/>
      <c r="G153" s="40"/>
      <c r="H153" s="40"/>
      <c r="I153" s="255" t="s">
        <v>1212</v>
      </c>
      <c r="J153" s="32" t="s">
        <v>1170</v>
      </c>
      <c r="K153" s="48">
        <v>0.8</v>
      </c>
      <c r="L153" s="146"/>
      <c r="M153" s="40"/>
      <c r="N153" s="40"/>
      <c r="O153" s="40"/>
      <c r="P153" s="40"/>
      <c r="Q153" s="40"/>
      <c r="R153" s="40"/>
    </row>
    <row r="154" spans="1:18">
      <c r="A154" s="40"/>
      <c r="B154" s="59"/>
      <c r="C154" s="255" t="s">
        <v>169</v>
      </c>
      <c r="D154" s="40"/>
      <c r="E154" s="40"/>
      <c r="F154" s="40"/>
      <c r="G154" s="40"/>
      <c r="H154" s="40"/>
      <c r="I154" s="255" t="s">
        <v>169</v>
      </c>
      <c r="J154" s="32" t="s">
        <v>1169</v>
      </c>
      <c r="K154" s="258">
        <v>0.2</v>
      </c>
      <c r="L154" s="146"/>
      <c r="M154" s="40"/>
      <c r="N154" s="40"/>
      <c r="O154" s="40"/>
      <c r="P154" s="40"/>
      <c r="Q154" s="40"/>
      <c r="R154" s="40"/>
    </row>
    <row r="155" spans="1:18">
      <c r="A155" s="40"/>
      <c r="B155" s="59"/>
      <c r="C155" s="260"/>
      <c r="D155" s="40"/>
      <c r="E155" s="40"/>
      <c r="F155" s="40"/>
      <c r="G155" s="40"/>
      <c r="H155" s="40"/>
      <c r="I155" s="254" t="s">
        <v>74</v>
      </c>
      <c r="J155" s="256" t="s">
        <v>813</v>
      </c>
      <c r="K155" s="168">
        <v>0.047</v>
      </c>
      <c r="L155" s="257">
        <v>0.03</v>
      </c>
      <c r="M155" s="40"/>
      <c r="N155" s="40"/>
      <c r="O155" s="40"/>
      <c r="P155" s="40"/>
      <c r="Q155" s="40"/>
      <c r="R155" s="40"/>
    </row>
    <row r="156" spans="1:18">
      <c r="A156" s="40"/>
      <c r="B156" s="59"/>
      <c r="C156" s="260" t="s">
        <v>1213</v>
      </c>
      <c r="D156" s="40"/>
      <c r="E156" s="40"/>
      <c r="F156" s="40"/>
      <c r="G156" s="40"/>
      <c r="H156" s="40"/>
      <c r="I156" s="252" t="s">
        <v>1214</v>
      </c>
      <c r="J156" s="252" t="s">
        <v>669</v>
      </c>
      <c r="K156" s="252">
        <v>0.24</v>
      </c>
      <c r="L156" s="252">
        <v>0.06</v>
      </c>
      <c r="M156" s="40"/>
      <c r="N156" s="40"/>
      <c r="O156" s="40"/>
      <c r="P156" s="40"/>
      <c r="Q156" s="40"/>
      <c r="R156" s="40"/>
    </row>
    <row r="157" spans="1:18">
      <c r="A157" s="40"/>
      <c r="B157" s="59"/>
      <c r="C157" s="32" t="s">
        <v>1215</v>
      </c>
      <c r="D157" s="40"/>
      <c r="E157" s="40"/>
      <c r="F157" s="40"/>
      <c r="G157" s="40"/>
      <c r="H157" s="40"/>
      <c r="I157" s="32" t="s">
        <v>1215</v>
      </c>
      <c r="J157" s="32" t="s">
        <v>1216</v>
      </c>
      <c r="K157" s="137">
        <v>0.3</v>
      </c>
      <c r="L157" s="137">
        <v>0.01</v>
      </c>
      <c r="M157" s="40"/>
      <c r="N157" s="40"/>
      <c r="O157" s="40"/>
      <c r="P157" s="40"/>
      <c r="Q157" s="40"/>
      <c r="R157" s="40"/>
    </row>
    <row r="158" spans="1:18">
      <c r="A158" s="40"/>
      <c r="B158" s="59"/>
      <c r="C158" s="32" t="s">
        <v>478</v>
      </c>
      <c r="D158" s="40"/>
      <c r="E158" s="40"/>
      <c r="F158" s="40"/>
      <c r="G158" s="40"/>
      <c r="H158" s="40"/>
      <c r="I158" s="32" t="s">
        <v>478</v>
      </c>
      <c r="J158" s="32">
        <v>20</v>
      </c>
      <c r="K158" s="137">
        <v>0.2</v>
      </c>
      <c r="L158" s="137">
        <v>0.01</v>
      </c>
      <c r="M158" s="40"/>
      <c r="N158" s="40"/>
      <c r="O158" s="40"/>
      <c r="P158" s="40"/>
      <c r="Q158" s="40"/>
      <c r="R158" s="40"/>
    </row>
    <row r="159" spans="1:18">
      <c r="A159" s="40"/>
      <c r="B159" s="59"/>
      <c r="C159" s="32" t="s">
        <v>919</v>
      </c>
      <c r="D159" s="40"/>
      <c r="E159" s="40"/>
      <c r="F159" s="40"/>
      <c r="G159" s="40"/>
      <c r="H159" s="40"/>
      <c r="I159" s="32" t="s">
        <v>919</v>
      </c>
      <c r="J159" s="32">
        <v>20</v>
      </c>
      <c r="K159" s="137">
        <v>0.3</v>
      </c>
      <c r="L159" s="137">
        <v>0.1</v>
      </c>
      <c r="M159" s="40"/>
      <c r="N159" s="40"/>
      <c r="O159" s="40"/>
      <c r="P159" s="40"/>
      <c r="Q159" s="40"/>
      <c r="R159" s="40"/>
    </row>
  </sheetData>
  <mergeCells count="79">
    <mergeCell ref="A1:R1"/>
    <mergeCell ref="O2:R2"/>
    <mergeCell ref="E3:R3"/>
    <mergeCell ref="G4:L4"/>
    <mergeCell ref="M4:N4"/>
    <mergeCell ref="O4:P4"/>
    <mergeCell ref="Q4:R4"/>
    <mergeCell ref="A6:C6"/>
    <mergeCell ref="A3:A5"/>
    <mergeCell ref="A7:A17"/>
    <mergeCell ref="A19:A57"/>
    <mergeCell ref="A58:A63"/>
    <mergeCell ref="A64:A92"/>
    <mergeCell ref="A93:A159"/>
    <mergeCell ref="B3:B5"/>
    <mergeCell ref="B7:B17"/>
    <mergeCell ref="B19:B57"/>
    <mergeCell ref="B58:B63"/>
    <mergeCell ref="B64:B92"/>
    <mergeCell ref="B93:B159"/>
    <mergeCell ref="C3:C5"/>
    <mergeCell ref="D3:D5"/>
    <mergeCell ref="D7:D17"/>
    <mergeCell ref="D19:D57"/>
    <mergeCell ref="D58:D63"/>
    <mergeCell ref="D64:D92"/>
    <mergeCell ref="D93:D159"/>
    <mergeCell ref="E4:E5"/>
    <mergeCell ref="E7:E17"/>
    <mergeCell ref="E19:E57"/>
    <mergeCell ref="E58:E63"/>
    <mergeCell ref="E64:E92"/>
    <mergeCell ref="E93:E159"/>
    <mergeCell ref="F4:F5"/>
    <mergeCell ref="F7:F17"/>
    <mergeCell ref="F19:F57"/>
    <mergeCell ref="F58:F63"/>
    <mergeCell ref="F64:F92"/>
    <mergeCell ref="F93:F159"/>
    <mergeCell ref="G7:G17"/>
    <mergeCell ref="G19:G57"/>
    <mergeCell ref="G58:G63"/>
    <mergeCell ref="G64:G92"/>
    <mergeCell ref="G93:G159"/>
    <mergeCell ref="H7:H17"/>
    <mergeCell ref="H19:H57"/>
    <mergeCell ref="H58:H63"/>
    <mergeCell ref="H64:H92"/>
    <mergeCell ref="H93:H159"/>
    <mergeCell ref="M7:M17"/>
    <mergeCell ref="M19:M57"/>
    <mergeCell ref="M58:M63"/>
    <mergeCell ref="M64:M92"/>
    <mergeCell ref="M93:M159"/>
    <mergeCell ref="N7:N17"/>
    <mergeCell ref="N19:N57"/>
    <mergeCell ref="N58:N63"/>
    <mergeCell ref="N64:N92"/>
    <mergeCell ref="N93:N159"/>
    <mergeCell ref="O7:O17"/>
    <mergeCell ref="O19:O57"/>
    <mergeCell ref="O58:O63"/>
    <mergeCell ref="O64:O92"/>
    <mergeCell ref="O93:O159"/>
    <mergeCell ref="P7:P17"/>
    <mergeCell ref="P19:P57"/>
    <mergeCell ref="P58:P63"/>
    <mergeCell ref="P64:P92"/>
    <mergeCell ref="P93:P159"/>
    <mergeCell ref="Q7:Q17"/>
    <mergeCell ref="Q19:Q57"/>
    <mergeCell ref="Q58:Q63"/>
    <mergeCell ref="Q64:Q92"/>
    <mergeCell ref="Q93:Q159"/>
    <mergeCell ref="R7:R17"/>
    <mergeCell ref="R19:R57"/>
    <mergeCell ref="R58:R63"/>
    <mergeCell ref="R64:R92"/>
    <mergeCell ref="R93:R159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9"/>
  <sheetViews>
    <sheetView workbookViewId="0">
      <selection activeCell="D6" sqref="D6"/>
    </sheetView>
  </sheetViews>
  <sheetFormatPr defaultColWidth="9" defaultRowHeight="14.25"/>
  <cols>
    <col min="1" max="1" width="10.875" style="2" customWidth="1"/>
    <col min="4" max="5" width="9.375"/>
  </cols>
  <sheetData>
    <row r="1" ht="20.25" spans="1:18">
      <c r="A1" s="214" t="s">
        <v>1217</v>
      </c>
      <c r="B1" s="214"/>
      <c r="C1" s="214"/>
      <c r="D1" s="215"/>
      <c r="E1" s="215"/>
      <c r="F1" s="215"/>
      <c r="G1" s="215"/>
      <c r="H1" s="215"/>
      <c r="I1" s="214"/>
      <c r="J1" s="214"/>
      <c r="K1" s="215"/>
      <c r="L1" s="215"/>
      <c r="M1" s="215"/>
      <c r="N1" s="215"/>
      <c r="O1" s="215"/>
      <c r="P1" s="215"/>
      <c r="Q1" s="243"/>
      <c r="R1" s="243"/>
    </row>
    <row r="2" ht="18.75" spans="1:18">
      <c r="A2" s="216"/>
      <c r="B2" s="216"/>
      <c r="C2" s="216"/>
      <c r="D2" s="217"/>
      <c r="E2" s="217"/>
      <c r="F2" s="217"/>
      <c r="G2" s="217"/>
      <c r="H2" s="217"/>
      <c r="I2" s="216"/>
      <c r="J2" s="216"/>
      <c r="K2" s="217"/>
      <c r="L2" s="217"/>
      <c r="M2" s="240" t="s">
        <v>31</v>
      </c>
      <c r="N2" s="240"/>
      <c r="O2" s="240"/>
      <c r="P2" s="240"/>
      <c r="Q2" s="240"/>
      <c r="R2" s="244"/>
    </row>
    <row r="3" spans="1:18">
      <c r="A3" s="218" t="s">
        <v>32</v>
      </c>
      <c r="B3" s="135" t="s">
        <v>33</v>
      </c>
      <c r="C3" s="135" t="s">
        <v>34</v>
      </c>
      <c r="D3" s="219" t="s">
        <v>3</v>
      </c>
      <c r="E3" s="220" t="s">
        <v>1218</v>
      </c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41"/>
    </row>
    <row r="4" spans="1:18">
      <c r="A4" s="222"/>
      <c r="B4" s="135"/>
      <c r="C4" s="135"/>
      <c r="D4" s="223"/>
      <c r="E4" s="219" t="s">
        <v>4</v>
      </c>
      <c r="F4" s="224" t="s">
        <v>5</v>
      </c>
      <c r="G4" s="221" t="s">
        <v>8</v>
      </c>
      <c r="H4" s="221"/>
      <c r="I4" s="221"/>
      <c r="J4" s="221"/>
      <c r="K4" s="221"/>
      <c r="L4" s="241"/>
      <c r="M4" s="220" t="s">
        <v>9</v>
      </c>
      <c r="N4" s="241"/>
      <c r="O4" s="145" t="s">
        <v>10</v>
      </c>
      <c r="P4" s="145"/>
      <c r="Q4" s="145" t="s">
        <v>11</v>
      </c>
      <c r="R4" s="145"/>
    </row>
    <row r="5" spans="1:18">
      <c r="A5" s="225"/>
      <c r="B5" s="135"/>
      <c r="C5" s="135"/>
      <c r="D5" s="226"/>
      <c r="E5" s="226"/>
      <c r="F5" s="227"/>
      <c r="G5" s="145" t="s">
        <v>4</v>
      </c>
      <c r="H5" s="135" t="s">
        <v>5</v>
      </c>
      <c r="I5" s="135" t="s">
        <v>34</v>
      </c>
      <c r="J5" s="135" t="s">
        <v>38</v>
      </c>
      <c r="K5" s="145" t="s">
        <v>4</v>
      </c>
      <c r="L5" s="135" t="s">
        <v>5</v>
      </c>
      <c r="M5" s="242" t="s">
        <v>4</v>
      </c>
      <c r="N5" s="145" t="s">
        <v>5</v>
      </c>
      <c r="O5" s="242" t="s">
        <v>4</v>
      </c>
      <c r="P5" s="145" t="s">
        <v>5</v>
      </c>
      <c r="Q5" s="242" t="s">
        <v>4</v>
      </c>
      <c r="R5" s="145" t="s">
        <v>5</v>
      </c>
    </row>
    <row r="6" ht="27.95" customHeight="1" spans="1:18">
      <c r="A6" s="228"/>
      <c r="B6" s="229"/>
      <c r="C6" s="229"/>
      <c r="D6" s="145">
        <v>2060.28</v>
      </c>
      <c r="E6" s="145">
        <v>1791.39</v>
      </c>
      <c r="F6" s="145">
        <f t="shared" ref="F6:R6" si="0">SUM(F7:F169)</f>
        <v>268.891</v>
      </c>
      <c r="G6" s="145">
        <f t="shared" si="0"/>
        <v>525.585</v>
      </c>
      <c r="H6" s="145">
        <f t="shared" si="0"/>
        <v>47.475</v>
      </c>
      <c r="I6" s="145">
        <f t="shared" si="0"/>
        <v>0</v>
      </c>
      <c r="J6" s="145">
        <f t="shared" si="0"/>
        <v>0</v>
      </c>
      <c r="K6" s="145">
        <f t="shared" si="0"/>
        <v>525.59</v>
      </c>
      <c r="L6" s="145">
        <f t="shared" si="0"/>
        <v>47.48</v>
      </c>
      <c r="M6" s="145">
        <f t="shared" si="0"/>
        <v>473.727</v>
      </c>
      <c r="N6" s="145">
        <f t="shared" si="0"/>
        <v>43.993</v>
      </c>
      <c r="O6" s="145">
        <f t="shared" si="0"/>
        <v>551.3907</v>
      </c>
      <c r="P6" s="145">
        <f t="shared" si="0"/>
        <v>177.423</v>
      </c>
      <c r="Q6" s="145">
        <f t="shared" si="0"/>
        <v>240.6893</v>
      </c>
      <c r="R6" s="145">
        <f t="shared" si="0"/>
        <v>0</v>
      </c>
    </row>
    <row r="7" spans="1:18">
      <c r="A7" s="230">
        <v>1</v>
      </c>
      <c r="B7" s="231" t="s">
        <v>39</v>
      </c>
      <c r="C7" s="136" t="s">
        <v>130</v>
      </c>
      <c r="D7" s="232">
        <v>1016.945</v>
      </c>
      <c r="E7" s="232">
        <v>853.282</v>
      </c>
      <c r="F7" s="232">
        <v>163.663</v>
      </c>
      <c r="G7" s="232">
        <v>398.475</v>
      </c>
      <c r="H7" s="232">
        <v>47.415</v>
      </c>
      <c r="I7" s="136" t="s">
        <v>130</v>
      </c>
      <c r="J7" s="136" t="s">
        <v>1219</v>
      </c>
      <c r="K7" s="148">
        <v>164.95</v>
      </c>
      <c r="L7" s="148">
        <v>41.14</v>
      </c>
      <c r="M7" s="232">
        <v>161.997</v>
      </c>
      <c r="N7" s="232">
        <v>9.133</v>
      </c>
      <c r="O7" s="232">
        <v>175.81</v>
      </c>
      <c r="P7" s="232">
        <v>107.115</v>
      </c>
      <c r="Q7" s="232">
        <v>117</v>
      </c>
      <c r="R7" s="232">
        <v>0</v>
      </c>
    </row>
    <row r="8" spans="1:18">
      <c r="A8" s="230"/>
      <c r="B8" s="233"/>
      <c r="C8" s="32" t="s">
        <v>520</v>
      </c>
      <c r="D8" s="234"/>
      <c r="E8" s="234"/>
      <c r="F8" s="234"/>
      <c r="G8" s="234"/>
      <c r="H8" s="234"/>
      <c r="I8" s="32" t="s">
        <v>520</v>
      </c>
      <c r="J8" s="32" t="s">
        <v>212</v>
      </c>
      <c r="K8" s="49">
        <v>223.61</v>
      </c>
      <c r="L8" s="49">
        <v>0.28</v>
      </c>
      <c r="M8" s="234"/>
      <c r="N8" s="234"/>
      <c r="O8" s="234"/>
      <c r="P8" s="234"/>
      <c r="Q8" s="234"/>
      <c r="R8" s="234"/>
    </row>
    <row r="9" spans="1:18">
      <c r="A9" s="235"/>
      <c r="B9" s="236"/>
      <c r="C9" s="136" t="s">
        <v>487</v>
      </c>
      <c r="D9" s="237"/>
      <c r="E9" s="237"/>
      <c r="F9" s="237"/>
      <c r="G9" s="237"/>
      <c r="H9" s="237"/>
      <c r="I9" s="136" t="s">
        <v>487</v>
      </c>
      <c r="J9" s="136" t="s">
        <v>1220</v>
      </c>
      <c r="K9" s="148">
        <v>11</v>
      </c>
      <c r="L9" s="148">
        <v>6</v>
      </c>
      <c r="M9" s="237"/>
      <c r="N9" s="237"/>
      <c r="O9" s="237"/>
      <c r="P9" s="237"/>
      <c r="Q9" s="237"/>
      <c r="R9" s="237"/>
    </row>
    <row r="10" spans="1:18">
      <c r="A10" s="136">
        <v>2</v>
      </c>
      <c r="B10" s="231" t="s">
        <v>702</v>
      </c>
      <c r="C10" s="136" t="s">
        <v>163</v>
      </c>
      <c r="D10" s="232">
        <v>195.5</v>
      </c>
      <c r="E10" s="232">
        <v>187.25</v>
      </c>
      <c r="F10" s="232">
        <v>8.25</v>
      </c>
      <c r="G10" s="232">
        <v>70</v>
      </c>
      <c r="H10" s="232">
        <v>0</v>
      </c>
      <c r="I10" s="136" t="s">
        <v>163</v>
      </c>
      <c r="J10" s="136" t="s">
        <v>1221</v>
      </c>
      <c r="K10" s="148">
        <v>65</v>
      </c>
      <c r="L10" s="148">
        <v>0</v>
      </c>
      <c r="M10" s="232">
        <v>48.3</v>
      </c>
      <c r="N10" s="232">
        <v>6.2</v>
      </c>
      <c r="O10" s="232">
        <v>48.95</v>
      </c>
      <c r="P10" s="232">
        <v>2.05</v>
      </c>
      <c r="Q10" s="232">
        <v>20</v>
      </c>
      <c r="R10" s="232">
        <v>0</v>
      </c>
    </row>
    <row r="11" spans="1:18">
      <c r="A11" s="136"/>
      <c r="B11" s="233"/>
      <c r="C11" s="136" t="s">
        <v>72</v>
      </c>
      <c r="D11" s="234"/>
      <c r="E11" s="234"/>
      <c r="F11" s="234"/>
      <c r="G11" s="234"/>
      <c r="H11" s="234"/>
      <c r="I11" s="136" t="s">
        <v>72</v>
      </c>
      <c r="J11" s="136" t="s">
        <v>1222</v>
      </c>
      <c r="K11" s="148">
        <v>0.6</v>
      </c>
      <c r="L11" s="148"/>
      <c r="M11" s="234"/>
      <c r="N11" s="234"/>
      <c r="O11" s="234"/>
      <c r="P11" s="234"/>
      <c r="Q11" s="234"/>
      <c r="R11" s="234"/>
    </row>
    <row r="12" spans="1:18">
      <c r="A12" s="136"/>
      <c r="B12" s="236"/>
      <c r="C12" s="136" t="s">
        <v>81</v>
      </c>
      <c r="D12" s="237"/>
      <c r="E12" s="237"/>
      <c r="F12" s="237"/>
      <c r="G12" s="237"/>
      <c r="H12" s="237"/>
      <c r="I12" s="136" t="s">
        <v>81</v>
      </c>
      <c r="J12" s="136" t="s">
        <v>212</v>
      </c>
      <c r="K12" s="148">
        <v>10.99</v>
      </c>
      <c r="L12" s="148">
        <v>0.03</v>
      </c>
      <c r="M12" s="237"/>
      <c r="N12" s="237"/>
      <c r="O12" s="237"/>
      <c r="P12" s="237"/>
      <c r="Q12" s="237"/>
      <c r="R12" s="237"/>
    </row>
    <row r="13" spans="1:18">
      <c r="A13" s="231">
        <v>3</v>
      </c>
      <c r="B13" s="42" t="s">
        <v>704</v>
      </c>
      <c r="C13" s="32" t="s">
        <v>583</v>
      </c>
      <c r="D13" s="30">
        <v>551.55</v>
      </c>
      <c r="E13" s="30">
        <v>473.87</v>
      </c>
      <c r="F13" s="30">
        <v>77.69</v>
      </c>
      <c r="G13" s="30">
        <v>16.37</v>
      </c>
      <c r="H13" s="30">
        <v>0</v>
      </c>
      <c r="I13" s="32"/>
      <c r="J13" s="32"/>
      <c r="K13" s="49"/>
      <c r="L13" s="49"/>
      <c r="M13" s="30">
        <v>184.48</v>
      </c>
      <c r="N13" s="30">
        <v>27.05</v>
      </c>
      <c r="O13" s="30">
        <v>202.02</v>
      </c>
      <c r="P13" s="30">
        <v>50.64</v>
      </c>
      <c r="Q13" s="30">
        <v>71</v>
      </c>
      <c r="R13" s="30">
        <v>0</v>
      </c>
    </row>
    <row r="14" spans="1:18">
      <c r="A14" s="233"/>
      <c r="B14" s="44"/>
      <c r="C14" s="136" t="s">
        <v>1223</v>
      </c>
      <c r="D14" s="34"/>
      <c r="E14" s="34"/>
      <c r="F14" s="34"/>
      <c r="G14" s="34"/>
      <c r="H14" s="34"/>
      <c r="I14" s="136"/>
      <c r="J14" s="136"/>
      <c r="K14" s="148"/>
      <c r="L14" s="148"/>
      <c r="M14" s="34"/>
      <c r="N14" s="34"/>
      <c r="O14" s="34"/>
      <c r="P14" s="34"/>
      <c r="Q14" s="34"/>
      <c r="R14" s="34"/>
    </row>
    <row r="15" spans="1:18">
      <c r="A15" s="233"/>
      <c r="B15" s="44"/>
      <c r="C15" s="136" t="s">
        <v>1224</v>
      </c>
      <c r="D15" s="34"/>
      <c r="E15" s="34"/>
      <c r="F15" s="34"/>
      <c r="G15" s="34"/>
      <c r="H15" s="34"/>
      <c r="I15" s="136" t="s">
        <v>1224</v>
      </c>
      <c r="J15" s="136" t="s">
        <v>1222</v>
      </c>
      <c r="K15" s="148">
        <v>0.15</v>
      </c>
      <c r="L15" s="148">
        <v>0</v>
      </c>
      <c r="M15" s="34"/>
      <c r="N15" s="34"/>
      <c r="O15" s="34"/>
      <c r="P15" s="34"/>
      <c r="Q15" s="34"/>
      <c r="R15" s="34"/>
    </row>
    <row r="16" spans="1:18">
      <c r="A16" s="233"/>
      <c r="B16" s="44"/>
      <c r="C16" s="136" t="s">
        <v>67</v>
      </c>
      <c r="D16" s="34"/>
      <c r="E16" s="34"/>
      <c r="F16" s="34"/>
      <c r="G16" s="34"/>
      <c r="H16" s="34"/>
      <c r="I16" s="136"/>
      <c r="J16" s="136"/>
      <c r="K16" s="148"/>
      <c r="L16" s="148"/>
      <c r="M16" s="34"/>
      <c r="N16" s="34"/>
      <c r="O16" s="34"/>
      <c r="P16" s="34"/>
      <c r="Q16" s="34"/>
      <c r="R16" s="34"/>
    </row>
    <row r="17" spans="1:18">
      <c r="A17" s="233"/>
      <c r="B17" s="44"/>
      <c r="C17" s="136" t="s">
        <v>49</v>
      </c>
      <c r="D17" s="34"/>
      <c r="E17" s="34"/>
      <c r="F17" s="34"/>
      <c r="G17" s="34"/>
      <c r="H17" s="34"/>
      <c r="I17" s="136"/>
      <c r="J17" s="136"/>
      <c r="K17" s="148"/>
      <c r="L17" s="148"/>
      <c r="M17" s="34"/>
      <c r="N17" s="34"/>
      <c r="O17" s="34"/>
      <c r="P17" s="34"/>
      <c r="Q17" s="34"/>
      <c r="R17" s="34"/>
    </row>
    <row r="18" spans="1:18">
      <c r="A18" s="233"/>
      <c r="B18" s="44"/>
      <c r="C18" s="32" t="s">
        <v>84</v>
      </c>
      <c r="D18" s="34"/>
      <c r="E18" s="34"/>
      <c r="F18" s="34"/>
      <c r="G18" s="34"/>
      <c r="H18" s="34"/>
      <c r="I18" s="32" t="s">
        <v>84</v>
      </c>
      <c r="J18" s="32" t="s">
        <v>1222</v>
      </c>
      <c r="K18" s="49">
        <v>14.32</v>
      </c>
      <c r="L18" s="49">
        <v>0</v>
      </c>
      <c r="M18" s="34"/>
      <c r="N18" s="34"/>
      <c r="O18" s="34"/>
      <c r="P18" s="34"/>
      <c r="Q18" s="34"/>
      <c r="R18" s="34"/>
    </row>
    <row r="19" spans="1:18">
      <c r="A19" s="233"/>
      <c r="B19" s="44"/>
      <c r="C19" s="136" t="s">
        <v>468</v>
      </c>
      <c r="D19" s="34"/>
      <c r="E19" s="34"/>
      <c r="F19" s="34"/>
      <c r="G19" s="34"/>
      <c r="H19" s="34"/>
      <c r="I19" s="136" t="s">
        <v>468</v>
      </c>
      <c r="J19" s="136" t="s">
        <v>541</v>
      </c>
      <c r="K19" s="148">
        <v>0.054</v>
      </c>
      <c r="L19" s="148">
        <v>0</v>
      </c>
      <c r="M19" s="34"/>
      <c r="N19" s="34"/>
      <c r="O19" s="34"/>
      <c r="P19" s="34"/>
      <c r="Q19" s="34"/>
      <c r="R19" s="34"/>
    </row>
    <row r="20" spans="1:18">
      <c r="A20" s="233"/>
      <c r="B20" s="44"/>
      <c r="C20" s="136" t="s">
        <v>991</v>
      </c>
      <c r="D20" s="34"/>
      <c r="E20" s="34"/>
      <c r="F20" s="34"/>
      <c r="G20" s="34"/>
      <c r="H20" s="34"/>
      <c r="I20" s="136"/>
      <c r="J20" s="136"/>
      <c r="K20" s="148"/>
      <c r="L20" s="148"/>
      <c r="M20" s="34"/>
      <c r="N20" s="34"/>
      <c r="O20" s="34"/>
      <c r="P20" s="34"/>
      <c r="Q20" s="34"/>
      <c r="R20" s="34"/>
    </row>
    <row r="21" spans="1:18">
      <c r="A21" s="233"/>
      <c r="B21" s="44"/>
      <c r="C21" s="136" t="s">
        <v>1225</v>
      </c>
      <c r="D21" s="34"/>
      <c r="E21" s="34"/>
      <c r="F21" s="34"/>
      <c r="G21" s="34"/>
      <c r="H21" s="34"/>
      <c r="I21" s="136"/>
      <c r="J21" s="136"/>
      <c r="K21" s="148"/>
      <c r="L21" s="148"/>
      <c r="M21" s="34"/>
      <c r="N21" s="34"/>
      <c r="O21" s="34"/>
      <c r="P21" s="34"/>
      <c r="Q21" s="34"/>
      <c r="R21" s="34"/>
    </row>
    <row r="22" spans="1:18">
      <c r="A22" s="233"/>
      <c r="B22" s="44"/>
      <c r="C22" s="136" t="s">
        <v>150</v>
      </c>
      <c r="D22" s="34"/>
      <c r="E22" s="34"/>
      <c r="F22" s="34"/>
      <c r="G22" s="34"/>
      <c r="H22" s="34"/>
      <c r="I22" s="136" t="s">
        <v>150</v>
      </c>
      <c r="J22" s="136" t="s">
        <v>1221</v>
      </c>
      <c r="K22" s="148">
        <v>0.78</v>
      </c>
      <c r="L22" s="148">
        <v>0.02</v>
      </c>
      <c r="M22" s="34"/>
      <c r="N22" s="34"/>
      <c r="O22" s="34"/>
      <c r="P22" s="34"/>
      <c r="Q22" s="34"/>
      <c r="R22" s="34"/>
    </row>
    <row r="23" spans="1:18">
      <c r="A23" s="233"/>
      <c r="B23" s="44"/>
      <c r="C23" s="32" t="s">
        <v>845</v>
      </c>
      <c r="D23" s="34"/>
      <c r="E23" s="34"/>
      <c r="F23" s="34"/>
      <c r="G23" s="34"/>
      <c r="H23" s="34"/>
      <c r="I23" s="32"/>
      <c r="J23" s="32"/>
      <c r="K23" s="49"/>
      <c r="L23" s="49"/>
      <c r="M23" s="34"/>
      <c r="N23" s="34"/>
      <c r="O23" s="34"/>
      <c r="P23" s="34"/>
      <c r="Q23" s="34"/>
      <c r="R23" s="34"/>
    </row>
    <row r="24" spans="1:18">
      <c r="A24" s="233"/>
      <c r="B24" s="44"/>
      <c r="C24" s="136" t="s">
        <v>1226</v>
      </c>
      <c r="D24" s="34"/>
      <c r="E24" s="34"/>
      <c r="F24" s="34"/>
      <c r="G24" s="34"/>
      <c r="H24" s="34"/>
      <c r="I24" s="136"/>
      <c r="J24" s="136"/>
      <c r="K24" s="148"/>
      <c r="L24" s="148"/>
      <c r="M24" s="34"/>
      <c r="N24" s="34"/>
      <c r="O24" s="34"/>
      <c r="P24" s="34"/>
      <c r="Q24" s="34"/>
      <c r="R24" s="34"/>
    </row>
    <row r="25" spans="1:18">
      <c r="A25" s="233"/>
      <c r="B25" s="44"/>
      <c r="C25" s="136" t="s">
        <v>154</v>
      </c>
      <c r="D25" s="34"/>
      <c r="E25" s="34"/>
      <c r="F25" s="34"/>
      <c r="G25" s="34"/>
      <c r="H25" s="34"/>
      <c r="I25" s="136" t="s">
        <v>154</v>
      </c>
      <c r="J25" s="136" t="s">
        <v>1227</v>
      </c>
      <c r="K25" s="148">
        <v>1.12</v>
      </c>
      <c r="L25" s="148"/>
      <c r="M25" s="34"/>
      <c r="N25" s="34"/>
      <c r="O25" s="34"/>
      <c r="P25" s="34"/>
      <c r="Q25" s="34"/>
      <c r="R25" s="34"/>
    </row>
    <row r="26" spans="1:18">
      <c r="A26" s="233"/>
      <c r="B26" s="44"/>
      <c r="C26" s="136" t="s">
        <v>147</v>
      </c>
      <c r="D26" s="34"/>
      <c r="E26" s="34"/>
      <c r="F26" s="34"/>
      <c r="G26" s="34"/>
      <c r="H26" s="34"/>
      <c r="I26" s="136"/>
      <c r="J26" s="136"/>
      <c r="K26" s="148"/>
      <c r="L26" s="148"/>
      <c r="M26" s="34"/>
      <c r="N26" s="34"/>
      <c r="O26" s="34"/>
      <c r="P26" s="34"/>
      <c r="Q26" s="34"/>
      <c r="R26" s="34"/>
    </row>
    <row r="27" spans="1:18">
      <c r="A27" s="233"/>
      <c r="B27" s="44"/>
      <c r="C27" s="136" t="s">
        <v>47</v>
      </c>
      <c r="D27" s="34"/>
      <c r="E27" s="34"/>
      <c r="F27" s="34"/>
      <c r="G27" s="34"/>
      <c r="H27" s="34"/>
      <c r="I27" s="136"/>
      <c r="J27" s="136"/>
      <c r="K27" s="148"/>
      <c r="L27" s="148"/>
      <c r="M27" s="34"/>
      <c r="N27" s="34"/>
      <c r="O27" s="34"/>
      <c r="P27" s="34"/>
      <c r="Q27" s="34"/>
      <c r="R27" s="34"/>
    </row>
    <row r="28" spans="1:18">
      <c r="A28" s="233"/>
      <c r="B28" s="44"/>
      <c r="C28" s="32" t="s">
        <v>532</v>
      </c>
      <c r="D28" s="34"/>
      <c r="E28" s="34"/>
      <c r="F28" s="34"/>
      <c r="G28" s="34"/>
      <c r="H28" s="34"/>
      <c r="I28" s="32"/>
      <c r="J28" s="32"/>
      <c r="K28" s="49"/>
      <c r="L28" s="49"/>
      <c r="M28" s="34"/>
      <c r="N28" s="34"/>
      <c r="O28" s="34"/>
      <c r="P28" s="34"/>
      <c r="Q28" s="34"/>
      <c r="R28" s="34"/>
    </row>
    <row r="29" spans="1:18">
      <c r="A29" s="233"/>
      <c r="B29" s="44"/>
      <c r="C29" s="136" t="s">
        <v>198</v>
      </c>
      <c r="D29" s="34"/>
      <c r="E29" s="34"/>
      <c r="F29" s="34"/>
      <c r="G29" s="34"/>
      <c r="H29" s="34"/>
      <c r="I29" s="136" t="s">
        <v>198</v>
      </c>
      <c r="J29" s="136" t="s">
        <v>212</v>
      </c>
      <c r="K29" s="148">
        <v>1</v>
      </c>
      <c r="L29" s="148">
        <v>0</v>
      </c>
      <c r="M29" s="34"/>
      <c r="N29" s="34"/>
      <c r="O29" s="34"/>
      <c r="P29" s="34"/>
      <c r="Q29" s="34"/>
      <c r="R29" s="34"/>
    </row>
    <row r="30" spans="1:18">
      <c r="A30" s="233"/>
      <c r="B30" s="44"/>
      <c r="C30" s="136" t="s">
        <v>566</v>
      </c>
      <c r="D30" s="34"/>
      <c r="E30" s="34"/>
      <c r="F30" s="34"/>
      <c r="G30" s="34"/>
      <c r="H30" s="34"/>
      <c r="I30" s="136" t="s">
        <v>566</v>
      </c>
      <c r="J30" s="136" t="s">
        <v>1228</v>
      </c>
      <c r="K30" s="148">
        <v>0.3013</v>
      </c>
      <c r="L30" s="148">
        <v>0</v>
      </c>
      <c r="M30" s="34"/>
      <c r="N30" s="34"/>
      <c r="O30" s="34"/>
      <c r="P30" s="34"/>
      <c r="Q30" s="34"/>
      <c r="R30" s="34"/>
    </row>
    <row r="31" spans="1:18">
      <c r="A31" s="233"/>
      <c r="B31" s="44"/>
      <c r="C31" s="136" t="s">
        <v>48</v>
      </c>
      <c r="D31" s="34"/>
      <c r="E31" s="34"/>
      <c r="F31" s="34"/>
      <c r="G31" s="34"/>
      <c r="H31" s="34"/>
      <c r="I31" s="136"/>
      <c r="J31" s="136"/>
      <c r="K31" s="148"/>
      <c r="L31" s="148"/>
      <c r="M31" s="34"/>
      <c r="N31" s="34"/>
      <c r="O31" s="34"/>
      <c r="P31" s="34"/>
      <c r="Q31" s="34"/>
      <c r="R31" s="34"/>
    </row>
    <row r="32" spans="1:18">
      <c r="A32" s="233"/>
      <c r="B32" s="44"/>
      <c r="C32" s="136" t="s">
        <v>46</v>
      </c>
      <c r="D32" s="34"/>
      <c r="E32" s="34"/>
      <c r="F32" s="34"/>
      <c r="G32" s="34"/>
      <c r="H32" s="34"/>
      <c r="I32" s="136"/>
      <c r="J32" s="136"/>
      <c r="K32" s="148"/>
      <c r="L32" s="148"/>
      <c r="M32" s="34"/>
      <c r="N32" s="34"/>
      <c r="O32" s="34"/>
      <c r="P32" s="34"/>
      <c r="Q32" s="34"/>
      <c r="R32" s="34"/>
    </row>
    <row r="33" spans="1:18">
      <c r="A33" s="233"/>
      <c r="B33" s="44"/>
      <c r="C33" s="32" t="s">
        <v>267</v>
      </c>
      <c r="D33" s="34"/>
      <c r="E33" s="34"/>
      <c r="F33" s="34"/>
      <c r="G33" s="34"/>
      <c r="H33" s="34"/>
      <c r="I33" s="32" t="s">
        <v>267</v>
      </c>
      <c r="J33" s="32" t="s">
        <v>212</v>
      </c>
      <c r="K33" s="49">
        <v>0.1716</v>
      </c>
      <c r="L33" s="49">
        <v>0</v>
      </c>
      <c r="M33" s="34"/>
      <c r="N33" s="34"/>
      <c r="O33" s="34"/>
      <c r="P33" s="34"/>
      <c r="Q33" s="34"/>
      <c r="R33" s="34"/>
    </row>
    <row r="34" spans="1:18">
      <c r="A34" s="233"/>
      <c r="B34" s="44"/>
      <c r="C34" s="136" t="s">
        <v>818</v>
      </c>
      <c r="D34" s="34"/>
      <c r="E34" s="34"/>
      <c r="F34" s="34"/>
      <c r="G34" s="34"/>
      <c r="H34" s="34"/>
      <c r="I34" s="136"/>
      <c r="J34" s="136"/>
      <c r="K34" s="148"/>
      <c r="L34" s="148"/>
      <c r="M34" s="34"/>
      <c r="N34" s="34"/>
      <c r="O34" s="34"/>
      <c r="P34" s="34"/>
      <c r="Q34" s="34"/>
      <c r="R34" s="34"/>
    </row>
    <row r="35" spans="1:18">
      <c r="A35" s="233"/>
      <c r="B35" s="44"/>
      <c r="C35" s="136" t="s">
        <v>149</v>
      </c>
      <c r="D35" s="34"/>
      <c r="E35" s="34"/>
      <c r="F35" s="34"/>
      <c r="G35" s="34"/>
      <c r="H35" s="34"/>
      <c r="I35" s="136"/>
      <c r="J35" s="136"/>
      <c r="K35" s="148"/>
      <c r="L35" s="148"/>
      <c r="M35" s="34"/>
      <c r="N35" s="34"/>
      <c r="O35" s="34"/>
      <c r="P35" s="34"/>
      <c r="Q35" s="34"/>
      <c r="R35" s="34"/>
    </row>
    <row r="36" spans="1:18">
      <c r="A36" s="236"/>
      <c r="B36" s="46"/>
      <c r="C36" s="136" t="s">
        <v>1229</v>
      </c>
      <c r="D36" s="37"/>
      <c r="E36" s="37"/>
      <c r="F36" s="37"/>
      <c r="G36" s="37"/>
      <c r="H36" s="37"/>
      <c r="I36" s="136" t="s">
        <v>1229</v>
      </c>
      <c r="J36" s="136" t="s">
        <v>1221</v>
      </c>
      <c r="K36" s="148">
        <v>0.16</v>
      </c>
      <c r="L36" s="148"/>
      <c r="M36" s="37"/>
      <c r="N36" s="37"/>
      <c r="O36" s="37"/>
      <c r="P36" s="37"/>
      <c r="Q36" s="37"/>
      <c r="R36" s="37"/>
    </row>
    <row r="37" spans="1:18">
      <c r="A37" s="233">
        <v>4</v>
      </c>
      <c r="B37" s="231" t="s">
        <v>167</v>
      </c>
      <c r="C37" s="136" t="s">
        <v>44</v>
      </c>
      <c r="D37" s="232">
        <v>105.98</v>
      </c>
      <c r="E37" s="232">
        <v>104.45</v>
      </c>
      <c r="F37" s="232">
        <v>1.53</v>
      </c>
      <c r="G37" s="232">
        <v>20.65</v>
      </c>
      <c r="H37" s="232">
        <v>0.03</v>
      </c>
      <c r="I37" s="136"/>
      <c r="J37" s="136"/>
      <c r="K37" s="148"/>
      <c r="L37" s="148"/>
      <c r="M37" s="232">
        <v>31.46</v>
      </c>
      <c r="N37" s="232">
        <v>1.5</v>
      </c>
      <c r="O37" s="232">
        <v>42.3307</v>
      </c>
      <c r="P37" s="232">
        <v>0</v>
      </c>
      <c r="Q37" s="232">
        <v>10.0089</v>
      </c>
      <c r="R37" s="232">
        <v>0</v>
      </c>
    </row>
    <row r="38" spans="1:18">
      <c r="A38" s="233"/>
      <c r="B38" s="233"/>
      <c r="C38" s="32" t="s">
        <v>1230</v>
      </c>
      <c r="D38" s="234"/>
      <c r="E38" s="234"/>
      <c r="F38" s="234"/>
      <c r="G38" s="234"/>
      <c r="H38" s="234"/>
      <c r="I38" s="32" t="s">
        <v>1230</v>
      </c>
      <c r="J38" s="32" t="s">
        <v>212</v>
      </c>
      <c r="K38" s="49">
        <v>7.3</v>
      </c>
      <c r="L38" s="49">
        <v>0</v>
      </c>
      <c r="M38" s="234"/>
      <c r="N38" s="234"/>
      <c r="O38" s="234"/>
      <c r="P38" s="234"/>
      <c r="Q38" s="234"/>
      <c r="R38" s="234"/>
    </row>
    <row r="39" spans="1:18">
      <c r="A39" s="233"/>
      <c r="B39" s="233"/>
      <c r="C39" s="136" t="s">
        <v>1231</v>
      </c>
      <c r="D39" s="234"/>
      <c r="E39" s="234"/>
      <c r="F39" s="234"/>
      <c r="G39" s="234"/>
      <c r="H39" s="234"/>
      <c r="I39" s="136"/>
      <c r="J39" s="136"/>
      <c r="K39" s="148"/>
      <c r="L39" s="148"/>
      <c r="M39" s="234"/>
      <c r="N39" s="234"/>
      <c r="O39" s="234"/>
      <c r="P39" s="234"/>
      <c r="Q39" s="234"/>
      <c r="R39" s="234"/>
    </row>
    <row r="40" spans="1:18">
      <c r="A40" s="233"/>
      <c r="B40" s="233"/>
      <c r="C40" s="136" t="s">
        <v>301</v>
      </c>
      <c r="D40" s="234"/>
      <c r="E40" s="234"/>
      <c r="F40" s="234"/>
      <c r="G40" s="234"/>
      <c r="H40" s="234"/>
      <c r="I40" s="136" t="s">
        <v>301</v>
      </c>
      <c r="J40" s="136" t="s">
        <v>103</v>
      </c>
      <c r="K40" s="148">
        <v>5.098</v>
      </c>
      <c r="L40" s="148">
        <v>0</v>
      </c>
      <c r="M40" s="234"/>
      <c r="N40" s="234"/>
      <c r="O40" s="234"/>
      <c r="P40" s="234"/>
      <c r="Q40" s="234"/>
      <c r="R40" s="234"/>
    </row>
    <row r="41" spans="1:18">
      <c r="A41" s="233"/>
      <c r="B41" s="233"/>
      <c r="C41" s="136" t="s">
        <v>1232</v>
      </c>
      <c r="D41" s="234"/>
      <c r="E41" s="234"/>
      <c r="F41" s="234"/>
      <c r="G41" s="234"/>
      <c r="H41" s="234"/>
      <c r="I41" s="136"/>
      <c r="J41" s="136"/>
      <c r="K41" s="148"/>
      <c r="L41" s="148"/>
      <c r="M41" s="234"/>
      <c r="N41" s="234"/>
      <c r="O41" s="234"/>
      <c r="P41" s="234"/>
      <c r="Q41" s="234"/>
      <c r="R41" s="234"/>
    </row>
    <row r="42" spans="1:18">
      <c r="A42" s="233"/>
      <c r="B42" s="233"/>
      <c r="C42" s="136" t="s">
        <v>1233</v>
      </c>
      <c r="D42" s="234"/>
      <c r="E42" s="234"/>
      <c r="F42" s="234"/>
      <c r="G42" s="234"/>
      <c r="H42" s="234"/>
      <c r="I42" s="136" t="s">
        <v>1233</v>
      </c>
      <c r="J42" s="136" t="s">
        <v>1221</v>
      </c>
      <c r="K42" s="148">
        <v>0.2</v>
      </c>
      <c r="L42" s="148">
        <v>0</v>
      </c>
      <c r="M42" s="234"/>
      <c r="N42" s="234"/>
      <c r="O42" s="234"/>
      <c r="P42" s="234"/>
      <c r="Q42" s="234"/>
      <c r="R42" s="234"/>
    </row>
    <row r="43" spans="1:18">
      <c r="A43" s="233"/>
      <c r="B43" s="233"/>
      <c r="C43" s="32" t="s">
        <v>256</v>
      </c>
      <c r="D43" s="234"/>
      <c r="E43" s="234"/>
      <c r="F43" s="234"/>
      <c r="G43" s="234"/>
      <c r="H43" s="234"/>
      <c r="I43" s="32" t="s">
        <v>256</v>
      </c>
      <c r="J43" s="32" t="s">
        <v>1234</v>
      </c>
      <c r="K43" s="49">
        <v>3.45</v>
      </c>
      <c r="L43" s="49"/>
      <c r="M43" s="234"/>
      <c r="N43" s="234"/>
      <c r="O43" s="234"/>
      <c r="P43" s="234"/>
      <c r="Q43" s="234"/>
      <c r="R43" s="234"/>
    </row>
    <row r="44" spans="1:18">
      <c r="A44" s="233"/>
      <c r="B44" s="233"/>
      <c r="C44" s="136" t="s">
        <v>914</v>
      </c>
      <c r="D44" s="234"/>
      <c r="E44" s="234"/>
      <c r="F44" s="234"/>
      <c r="G44" s="234"/>
      <c r="H44" s="234"/>
      <c r="I44" s="136"/>
      <c r="J44" s="136"/>
      <c r="K44" s="148"/>
      <c r="L44" s="148"/>
      <c r="M44" s="234"/>
      <c r="N44" s="234"/>
      <c r="O44" s="234"/>
      <c r="P44" s="234"/>
      <c r="Q44" s="234"/>
      <c r="R44" s="234"/>
    </row>
    <row r="45" spans="1:18">
      <c r="A45" s="233"/>
      <c r="B45" s="233"/>
      <c r="C45" s="136" t="s">
        <v>1235</v>
      </c>
      <c r="D45" s="234"/>
      <c r="E45" s="234"/>
      <c r="F45" s="234"/>
      <c r="G45" s="234"/>
      <c r="H45" s="234"/>
      <c r="I45" s="136"/>
      <c r="J45" s="136"/>
      <c r="K45" s="148"/>
      <c r="L45" s="148"/>
      <c r="M45" s="234"/>
      <c r="N45" s="234"/>
      <c r="O45" s="234"/>
      <c r="P45" s="234"/>
      <c r="Q45" s="234"/>
      <c r="R45" s="234"/>
    </row>
    <row r="46" spans="1:18">
      <c r="A46" s="233"/>
      <c r="B46" s="233"/>
      <c r="C46" s="136" t="s">
        <v>260</v>
      </c>
      <c r="D46" s="234"/>
      <c r="E46" s="234"/>
      <c r="F46" s="234"/>
      <c r="G46" s="234"/>
      <c r="H46" s="234"/>
      <c r="I46" s="136"/>
      <c r="J46" s="136"/>
      <c r="K46" s="148"/>
      <c r="L46" s="148"/>
      <c r="M46" s="234"/>
      <c r="N46" s="234"/>
      <c r="O46" s="234"/>
      <c r="P46" s="234"/>
      <c r="Q46" s="234"/>
      <c r="R46" s="234"/>
    </row>
    <row r="47" spans="1:18">
      <c r="A47" s="236"/>
      <c r="B47" s="236"/>
      <c r="C47" s="136" t="s">
        <v>1060</v>
      </c>
      <c r="D47" s="237"/>
      <c r="E47" s="237"/>
      <c r="F47" s="237"/>
      <c r="G47" s="237"/>
      <c r="H47" s="237"/>
      <c r="I47" s="136" t="s">
        <v>1060</v>
      </c>
      <c r="J47" s="136" t="s">
        <v>1236</v>
      </c>
      <c r="K47" s="148">
        <v>0.2</v>
      </c>
      <c r="L47" s="148"/>
      <c r="M47" s="237"/>
      <c r="N47" s="237"/>
      <c r="O47" s="237"/>
      <c r="P47" s="237"/>
      <c r="Q47" s="237"/>
      <c r="R47" s="237"/>
    </row>
    <row r="48" spans="1:18">
      <c r="A48" s="238">
        <v>5</v>
      </c>
      <c r="B48" s="42" t="s">
        <v>196</v>
      </c>
      <c r="C48" s="32" t="s">
        <v>1237</v>
      </c>
      <c r="D48" s="30">
        <v>164.05</v>
      </c>
      <c r="E48" s="30">
        <v>148.44</v>
      </c>
      <c r="F48" s="30">
        <v>15.61</v>
      </c>
      <c r="G48" s="30">
        <v>11.41</v>
      </c>
      <c r="H48" s="30">
        <v>0.01</v>
      </c>
      <c r="I48" s="32" t="s">
        <v>1237</v>
      </c>
      <c r="J48" s="32" t="s">
        <v>212</v>
      </c>
      <c r="K48" s="49">
        <v>0.8</v>
      </c>
      <c r="L48" s="49">
        <v>0</v>
      </c>
      <c r="M48" s="30">
        <v>39.66</v>
      </c>
      <c r="N48" s="30">
        <v>0</v>
      </c>
      <c r="O48" s="30">
        <v>75.77</v>
      </c>
      <c r="P48" s="30">
        <v>15.6</v>
      </c>
      <c r="Q48" s="30">
        <v>21.6</v>
      </c>
      <c r="R48" s="30">
        <v>0</v>
      </c>
    </row>
    <row r="49" spans="1:18">
      <c r="A49" s="239"/>
      <c r="B49" s="44"/>
      <c r="C49" s="136" t="s">
        <v>197</v>
      </c>
      <c r="D49" s="34"/>
      <c r="E49" s="34"/>
      <c r="F49" s="34"/>
      <c r="G49" s="34"/>
      <c r="H49" s="34"/>
      <c r="I49" s="136" t="s">
        <v>197</v>
      </c>
      <c r="J49" s="136" t="s">
        <v>212</v>
      </c>
      <c r="K49" s="148">
        <v>1.15</v>
      </c>
      <c r="L49" s="148">
        <v>0</v>
      </c>
      <c r="M49" s="34"/>
      <c r="N49" s="34"/>
      <c r="O49" s="34"/>
      <c r="P49" s="34"/>
      <c r="Q49" s="34"/>
      <c r="R49" s="34"/>
    </row>
    <row r="50" spans="1:18">
      <c r="A50" s="239"/>
      <c r="B50" s="44"/>
      <c r="C50" s="136" t="s">
        <v>193</v>
      </c>
      <c r="D50" s="34"/>
      <c r="E50" s="34"/>
      <c r="F50" s="34"/>
      <c r="G50" s="34"/>
      <c r="H50" s="34"/>
      <c r="I50" s="136"/>
      <c r="J50" s="136"/>
      <c r="K50" s="148"/>
      <c r="L50" s="148"/>
      <c r="M50" s="34"/>
      <c r="N50" s="34"/>
      <c r="O50" s="34"/>
      <c r="P50" s="34"/>
      <c r="Q50" s="34"/>
      <c r="R50" s="34"/>
    </row>
    <row r="51" spans="1:18">
      <c r="A51" s="239"/>
      <c r="B51" s="44"/>
      <c r="C51" s="136" t="s">
        <v>590</v>
      </c>
      <c r="D51" s="34"/>
      <c r="E51" s="34"/>
      <c r="F51" s="34"/>
      <c r="G51" s="34"/>
      <c r="H51" s="34"/>
      <c r="I51" s="136"/>
      <c r="J51" s="136"/>
      <c r="K51" s="148"/>
      <c r="L51" s="148"/>
      <c r="M51" s="34"/>
      <c r="N51" s="34"/>
      <c r="O51" s="34"/>
      <c r="P51" s="34"/>
      <c r="Q51" s="34"/>
      <c r="R51" s="34"/>
    </row>
    <row r="52" spans="1:18">
      <c r="A52" s="239"/>
      <c r="B52" s="44"/>
      <c r="C52" s="136" t="s">
        <v>1238</v>
      </c>
      <c r="D52" s="34"/>
      <c r="E52" s="34"/>
      <c r="F52" s="34"/>
      <c r="G52" s="34"/>
      <c r="H52" s="34"/>
      <c r="I52" s="136" t="s">
        <v>1238</v>
      </c>
      <c r="J52" s="136" t="s">
        <v>1221</v>
      </c>
      <c r="K52" s="148">
        <v>4.07</v>
      </c>
      <c r="L52" s="148">
        <v>0</v>
      </c>
      <c r="M52" s="34"/>
      <c r="N52" s="34"/>
      <c r="O52" s="34"/>
      <c r="P52" s="34"/>
      <c r="Q52" s="34"/>
      <c r="R52" s="34"/>
    </row>
    <row r="53" spans="1:18">
      <c r="A53" s="239"/>
      <c r="B53" s="44"/>
      <c r="C53" s="32" t="s">
        <v>65</v>
      </c>
      <c r="D53" s="34"/>
      <c r="E53" s="34"/>
      <c r="F53" s="34"/>
      <c r="G53" s="34"/>
      <c r="H53" s="34"/>
      <c r="I53" s="32"/>
      <c r="J53" s="32"/>
      <c r="K53" s="49"/>
      <c r="L53" s="49"/>
      <c r="M53" s="34"/>
      <c r="N53" s="34"/>
      <c r="O53" s="34"/>
      <c r="P53" s="34"/>
      <c r="Q53" s="34"/>
      <c r="R53" s="34"/>
    </row>
    <row r="54" spans="1:18">
      <c r="A54" s="239"/>
      <c r="B54" s="44"/>
      <c r="C54" s="136" t="s">
        <v>1239</v>
      </c>
      <c r="D54" s="34"/>
      <c r="E54" s="34"/>
      <c r="F54" s="34"/>
      <c r="G54" s="34"/>
      <c r="H54" s="34"/>
      <c r="I54" s="136" t="s">
        <v>1239</v>
      </c>
      <c r="J54" s="136" t="s">
        <v>1228</v>
      </c>
      <c r="K54" s="148">
        <v>1.05</v>
      </c>
      <c r="L54" s="148">
        <v>0.01</v>
      </c>
      <c r="M54" s="34"/>
      <c r="N54" s="34"/>
      <c r="O54" s="34"/>
      <c r="P54" s="34"/>
      <c r="Q54" s="34"/>
      <c r="R54" s="34"/>
    </row>
    <row r="55" spans="1:18">
      <c r="A55" s="239"/>
      <c r="B55" s="44"/>
      <c r="C55" s="136" t="s">
        <v>164</v>
      </c>
      <c r="D55" s="34"/>
      <c r="E55" s="34"/>
      <c r="F55" s="34"/>
      <c r="G55" s="34"/>
      <c r="H55" s="34"/>
      <c r="I55" s="136"/>
      <c r="J55" s="136"/>
      <c r="K55" s="148"/>
      <c r="L55" s="148"/>
      <c r="M55" s="34"/>
      <c r="N55" s="34"/>
      <c r="O55" s="34"/>
      <c r="P55" s="34"/>
      <c r="Q55" s="34"/>
      <c r="R55" s="34"/>
    </row>
    <row r="56" spans="1:18">
      <c r="A56" s="239"/>
      <c r="B56" s="44"/>
      <c r="C56" s="136" t="s">
        <v>50</v>
      </c>
      <c r="D56" s="34"/>
      <c r="E56" s="34"/>
      <c r="F56" s="34"/>
      <c r="G56" s="34"/>
      <c r="H56" s="34"/>
      <c r="I56" s="136"/>
      <c r="J56" s="136"/>
      <c r="K56" s="148"/>
      <c r="L56" s="148"/>
      <c r="M56" s="34"/>
      <c r="N56" s="34"/>
      <c r="O56" s="34"/>
      <c r="P56" s="34"/>
      <c r="Q56" s="34"/>
      <c r="R56" s="34"/>
    </row>
    <row r="57" spans="1:18">
      <c r="A57" s="239"/>
      <c r="B57" s="44"/>
      <c r="C57" s="136" t="s">
        <v>350</v>
      </c>
      <c r="D57" s="34"/>
      <c r="E57" s="34"/>
      <c r="F57" s="34"/>
      <c r="G57" s="34"/>
      <c r="H57" s="34"/>
      <c r="I57" s="136"/>
      <c r="J57" s="136"/>
      <c r="K57" s="148"/>
      <c r="L57" s="148"/>
      <c r="M57" s="34"/>
      <c r="N57" s="34"/>
      <c r="O57" s="34"/>
      <c r="P57" s="34"/>
      <c r="Q57" s="34"/>
      <c r="R57" s="34"/>
    </row>
    <row r="58" spans="1:18">
      <c r="A58" s="239"/>
      <c r="B58" s="44"/>
      <c r="C58" s="32" t="s">
        <v>101</v>
      </c>
      <c r="D58" s="34"/>
      <c r="E58" s="34"/>
      <c r="F58" s="34"/>
      <c r="G58" s="34"/>
      <c r="H58" s="34"/>
      <c r="I58" s="32"/>
      <c r="J58" s="32"/>
      <c r="K58" s="49"/>
      <c r="L58" s="49"/>
      <c r="M58" s="34"/>
      <c r="N58" s="34"/>
      <c r="O58" s="34"/>
      <c r="P58" s="34"/>
      <c r="Q58" s="34"/>
      <c r="R58" s="34"/>
    </row>
    <row r="59" spans="1:18">
      <c r="A59" s="239"/>
      <c r="B59" s="44"/>
      <c r="C59" s="136" t="s">
        <v>537</v>
      </c>
      <c r="D59" s="34"/>
      <c r="E59" s="34"/>
      <c r="F59" s="34"/>
      <c r="G59" s="34"/>
      <c r="H59" s="34"/>
      <c r="I59" s="136"/>
      <c r="J59" s="136"/>
      <c r="K59" s="148"/>
      <c r="L59" s="148"/>
      <c r="M59" s="34"/>
      <c r="N59" s="34"/>
      <c r="O59" s="34"/>
      <c r="P59" s="34"/>
      <c r="Q59" s="34"/>
      <c r="R59" s="34"/>
    </row>
    <row r="60" spans="1:18">
      <c r="A60" s="239"/>
      <c r="B60" s="44"/>
      <c r="C60" s="136" t="s">
        <v>1127</v>
      </c>
      <c r="D60" s="34"/>
      <c r="E60" s="34"/>
      <c r="F60" s="34"/>
      <c r="G60" s="34"/>
      <c r="H60" s="34"/>
      <c r="I60" s="136"/>
      <c r="J60" s="136"/>
      <c r="K60" s="148"/>
      <c r="L60" s="148"/>
      <c r="M60" s="34"/>
      <c r="N60" s="34"/>
      <c r="O60" s="34"/>
      <c r="P60" s="34"/>
      <c r="Q60" s="34"/>
      <c r="R60" s="34"/>
    </row>
    <row r="61" spans="1:18">
      <c r="A61" s="239"/>
      <c r="B61" s="44"/>
      <c r="C61" s="136" t="s">
        <v>54</v>
      </c>
      <c r="D61" s="34"/>
      <c r="E61" s="34"/>
      <c r="F61" s="34"/>
      <c r="G61" s="34"/>
      <c r="H61" s="34"/>
      <c r="I61" s="136" t="s">
        <v>54</v>
      </c>
      <c r="J61" s="136" t="s">
        <v>541</v>
      </c>
      <c r="K61" s="148">
        <v>2.01</v>
      </c>
      <c r="L61" s="148"/>
      <c r="M61" s="34"/>
      <c r="N61" s="34"/>
      <c r="O61" s="34"/>
      <c r="P61" s="34"/>
      <c r="Q61" s="34"/>
      <c r="R61" s="34"/>
    </row>
    <row r="62" spans="1:18">
      <c r="A62" s="239"/>
      <c r="B62" s="44"/>
      <c r="C62" s="136" t="s">
        <v>912</v>
      </c>
      <c r="D62" s="34"/>
      <c r="E62" s="34"/>
      <c r="F62" s="34"/>
      <c r="G62" s="34"/>
      <c r="H62" s="34"/>
      <c r="I62" s="136" t="s">
        <v>1240</v>
      </c>
      <c r="J62" s="136" t="s">
        <v>541</v>
      </c>
      <c r="K62" s="148">
        <v>0.0255</v>
      </c>
      <c r="L62" s="148">
        <v>0</v>
      </c>
      <c r="M62" s="34"/>
      <c r="N62" s="34"/>
      <c r="O62" s="34"/>
      <c r="P62" s="34"/>
      <c r="Q62" s="34"/>
      <c r="R62" s="34"/>
    </row>
    <row r="63" spans="1:18">
      <c r="A63" s="239"/>
      <c r="B63" s="44"/>
      <c r="C63" s="32" t="s">
        <v>612</v>
      </c>
      <c r="D63" s="34"/>
      <c r="E63" s="34"/>
      <c r="F63" s="34"/>
      <c r="G63" s="34"/>
      <c r="H63" s="34"/>
      <c r="I63" s="32"/>
      <c r="J63" s="32"/>
      <c r="K63" s="49"/>
      <c r="L63" s="49"/>
      <c r="M63" s="34"/>
      <c r="N63" s="34"/>
      <c r="O63" s="34"/>
      <c r="P63" s="34"/>
      <c r="Q63" s="34"/>
      <c r="R63" s="34"/>
    </row>
    <row r="64" spans="1:18">
      <c r="A64" s="239"/>
      <c r="B64" s="44"/>
      <c r="C64" s="136" t="s">
        <v>1241</v>
      </c>
      <c r="D64" s="34"/>
      <c r="E64" s="34"/>
      <c r="F64" s="34"/>
      <c r="G64" s="34"/>
      <c r="H64" s="34"/>
      <c r="I64" s="136"/>
      <c r="J64" s="136"/>
      <c r="K64" s="148"/>
      <c r="L64" s="148"/>
      <c r="M64" s="34"/>
      <c r="N64" s="34"/>
      <c r="O64" s="34"/>
      <c r="P64" s="34"/>
      <c r="Q64" s="34"/>
      <c r="R64" s="34"/>
    </row>
    <row r="65" spans="1:18">
      <c r="A65" s="239"/>
      <c r="B65" s="44"/>
      <c r="C65" s="136" t="s">
        <v>240</v>
      </c>
      <c r="D65" s="34"/>
      <c r="E65" s="34"/>
      <c r="F65" s="34"/>
      <c r="G65" s="34"/>
      <c r="H65" s="34"/>
      <c r="I65" s="136"/>
      <c r="J65" s="136"/>
      <c r="K65" s="148"/>
      <c r="L65" s="148"/>
      <c r="M65" s="34"/>
      <c r="N65" s="34"/>
      <c r="O65" s="34"/>
      <c r="P65" s="34"/>
      <c r="Q65" s="34"/>
      <c r="R65" s="34"/>
    </row>
    <row r="66" spans="1:18">
      <c r="A66" s="239"/>
      <c r="B66" s="44"/>
      <c r="C66" s="136" t="s">
        <v>502</v>
      </c>
      <c r="D66" s="34"/>
      <c r="E66" s="34"/>
      <c r="F66" s="34"/>
      <c r="G66" s="34"/>
      <c r="H66" s="34"/>
      <c r="I66" s="136"/>
      <c r="J66" s="136"/>
      <c r="K66" s="148"/>
      <c r="L66" s="148"/>
      <c r="M66" s="34"/>
      <c r="N66" s="34"/>
      <c r="O66" s="34"/>
      <c r="P66" s="34"/>
      <c r="Q66" s="34"/>
      <c r="R66" s="34"/>
    </row>
    <row r="67" spans="1:18">
      <c r="A67" s="239"/>
      <c r="B67" s="44"/>
      <c r="C67" s="136" t="s">
        <v>100</v>
      </c>
      <c r="D67" s="34"/>
      <c r="E67" s="34"/>
      <c r="F67" s="34"/>
      <c r="G67" s="34"/>
      <c r="H67" s="34"/>
      <c r="I67" s="136" t="s">
        <v>100</v>
      </c>
      <c r="J67" s="136" t="s">
        <v>212</v>
      </c>
      <c r="K67" s="148">
        <v>0.01</v>
      </c>
      <c r="L67" s="148"/>
      <c r="M67" s="34"/>
      <c r="N67" s="34"/>
      <c r="O67" s="34"/>
      <c r="P67" s="34"/>
      <c r="Q67" s="34"/>
      <c r="R67" s="34"/>
    </row>
    <row r="68" spans="1:18">
      <c r="A68" s="239"/>
      <c r="B68" s="44"/>
      <c r="C68" s="32" t="s">
        <v>540</v>
      </c>
      <c r="D68" s="34"/>
      <c r="E68" s="34"/>
      <c r="F68" s="34"/>
      <c r="G68" s="34"/>
      <c r="H68" s="34"/>
      <c r="I68" s="32"/>
      <c r="J68" s="32"/>
      <c r="K68" s="49"/>
      <c r="L68" s="49"/>
      <c r="M68" s="34"/>
      <c r="N68" s="34"/>
      <c r="O68" s="34"/>
      <c r="P68" s="34"/>
      <c r="Q68" s="34"/>
      <c r="R68" s="34"/>
    </row>
    <row r="69" spans="1:18">
      <c r="A69" s="239"/>
      <c r="B69" s="44"/>
      <c r="C69" s="136" t="s">
        <v>1242</v>
      </c>
      <c r="D69" s="34"/>
      <c r="E69" s="34"/>
      <c r="F69" s="34"/>
      <c r="G69" s="34"/>
      <c r="H69" s="34"/>
      <c r="I69" s="136"/>
      <c r="J69" s="136"/>
      <c r="K69" s="148"/>
      <c r="L69" s="148"/>
      <c r="M69" s="34"/>
      <c r="N69" s="34"/>
      <c r="O69" s="34"/>
      <c r="P69" s="34"/>
      <c r="Q69" s="34"/>
      <c r="R69" s="34"/>
    </row>
    <row r="70" spans="1:18">
      <c r="A70" s="239"/>
      <c r="B70" s="44"/>
      <c r="C70" s="136" t="s">
        <v>1243</v>
      </c>
      <c r="D70" s="34"/>
      <c r="E70" s="34"/>
      <c r="F70" s="34"/>
      <c r="G70" s="34"/>
      <c r="H70" s="34"/>
      <c r="I70" s="136"/>
      <c r="J70" s="136"/>
      <c r="K70" s="148"/>
      <c r="L70" s="148"/>
      <c r="M70" s="34"/>
      <c r="N70" s="34"/>
      <c r="O70" s="34"/>
      <c r="P70" s="34"/>
      <c r="Q70" s="34"/>
      <c r="R70" s="34"/>
    </row>
    <row r="71" spans="1:18">
      <c r="A71" s="239"/>
      <c r="B71" s="44"/>
      <c r="C71" s="136" t="s">
        <v>1244</v>
      </c>
      <c r="D71" s="34"/>
      <c r="E71" s="34"/>
      <c r="F71" s="34"/>
      <c r="G71" s="34"/>
      <c r="H71" s="34"/>
      <c r="I71" s="136"/>
      <c r="J71" s="136"/>
      <c r="K71" s="148"/>
      <c r="L71" s="148"/>
      <c r="M71" s="34"/>
      <c r="N71" s="34"/>
      <c r="O71" s="34"/>
      <c r="P71" s="34"/>
      <c r="Q71" s="34"/>
      <c r="R71" s="34"/>
    </row>
    <row r="72" spans="1:18">
      <c r="A72" s="239"/>
      <c r="B72" s="44"/>
      <c r="C72" s="136" t="s">
        <v>1245</v>
      </c>
      <c r="D72" s="34"/>
      <c r="E72" s="34"/>
      <c r="F72" s="34"/>
      <c r="G72" s="34"/>
      <c r="H72" s="34"/>
      <c r="I72" s="136"/>
      <c r="J72" s="136"/>
      <c r="K72" s="148"/>
      <c r="L72" s="148"/>
      <c r="M72" s="34"/>
      <c r="N72" s="34"/>
      <c r="O72" s="34"/>
      <c r="P72" s="34"/>
      <c r="Q72" s="34"/>
      <c r="R72" s="34"/>
    </row>
    <row r="73" spans="1:18">
      <c r="A73" s="239"/>
      <c r="B73" s="44"/>
      <c r="C73" s="32" t="s">
        <v>783</v>
      </c>
      <c r="D73" s="34"/>
      <c r="E73" s="34"/>
      <c r="F73" s="34"/>
      <c r="G73" s="34"/>
      <c r="H73" s="34"/>
      <c r="I73" s="32"/>
      <c r="J73" s="32"/>
      <c r="K73" s="49"/>
      <c r="L73" s="49"/>
      <c r="M73" s="34"/>
      <c r="N73" s="34"/>
      <c r="O73" s="34"/>
      <c r="P73" s="34"/>
      <c r="Q73" s="34"/>
      <c r="R73" s="34"/>
    </row>
    <row r="74" spans="1:18">
      <c r="A74" s="239"/>
      <c r="B74" s="44"/>
      <c r="C74" s="136" t="s">
        <v>1246</v>
      </c>
      <c r="D74" s="34"/>
      <c r="E74" s="34"/>
      <c r="F74" s="34"/>
      <c r="G74" s="34"/>
      <c r="H74" s="34"/>
      <c r="I74" s="136"/>
      <c r="J74" s="136"/>
      <c r="K74" s="148"/>
      <c r="L74" s="148"/>
      <c r="M74" s="34"/>
      <c r="N74" s="34"/>
      <c r="O74" s="34"/>
      <c r="P74" s="34"/>
      <c r="Q74" s="34"/>
      <c r="R74" s="34"/>
    </row>
    <row r="75" spans="1:18">
      <c r="A75" s="239"/>
      <c r="B75" s="44"/>
      <c r="C75" s="136" t="s">
        <v>593</v>
      </c>
      <c r="D75" s="34"/>
      <c r="E75" s="34"/>
      <c r="F75" s="34"/>
      <c r="G75" s="34"/>
      <c r="H75" s="34"/>
      <c r="I75" s="136" t="s">
        <v>593</v>
      </c>
      <c r="J75" s="136" t="s">
        <v>104</v>
      </c>
      <c r="K75" s="148">
        <v>0.015</v>
      </c>
      <c r="L75" s="148">
        <v>0</v>
      </c>
      <c r="M75" s="34"/>
      <c r="N75" s="34"/>
      <c r="O75" s="34"/>
      <c r="P75" s="34"/>
      <c r="Q75" s="34"/>
      <c r="R75" s="34"/>
    </row>
    <row r="76" spans="1:18">
      <c r="A76" s="239"/>
      <c r="B76" s="44"/>
      <c r="C76" s="136" t="s">
        <v>1136</v>
      </c>
      <c r="D76" s="34"/>
      <c r="E76" s="34"/>
      <c r="F76" s="34"/>
      <c r="G76" s="34"/>
      <c r="H76" s="34"/>
      <c r="I76" s="136"/>
      <c r="J76" s="136"/>
      <c r="K76" s="148"/>
      <c r="L76" s="148"/>
      <c r="M76" s="34"/>
      <c r="N76" s="34"/>
      <c r="O76" s="34"/>
      <c r="P76" s="34"/>
      <c r="Q76" s="34"/>
      <c r="R76" s="34"/>
    </row>
    <row r="77" spans="1:18">
      <c r="A77" s="239"/>
      <c r="B77" s="44"/>
      <c r="C77" s="136" t="s">
        <v>1247</v>
      </c>
      <c r="D77" s="34"/>
      <c r="E77" s="34"/>
      <c r="F77" s="34"/>
      <c r="G77" s="34"/>
      <c r="H77" s="34"/>
      <c r="I77" s="136"/>
      <c r="J77" s="136"/>
      <c r="K77" s="148"/>
      <c r="L77" s="148"/>
      <c r="M77" s="34"/>
      <c r="N77" s="34"/>
      <c r="O77" s="34"/>
      <c r="P77" s="34"/>
      <c r="Q77" s="34"/>
      <c r="R77" s="34"/>
    </row>
    <row r="78" spans="1:18">
      <c r="A78" s="239"/>
      <c r="B78" s="44"/>
      <c r="C78" s="32" t="s">
        <v>518</v>
      </c>
      <c r="D78" s="34"/>
      <c r="E78" s="34"/>
      <c r="F78" s="34"/>
      <c r="G78" s="34"/>
      <c r="H78" s="34"/>
      <c r="I78" s="32"/>
      <c r="J78" s="32"/>
      <c r="K78" s="49"/>
      <c r="L78" s="49"/>
      <c r="M78" s="34"/>
      <c r="N78" s="34"/>
      <c r="O78" s="34"/>
      <c r="P78" s="34"/>
      <c r="Q78" s="34"/>
      <c r="R78" s="34"/>
    </row>
    <row r="79" spans="1:18">
      <c r="A79" s="239"/>
      <c r="B79" s="44"/>
      <c r="C79" s="136" t="s">
        <v>93</v>
      </c>
      <c r="D79" s="34"/>
      <c r="E79" s="34"/>
      <c r="F79" s="34"/>
      <c r="G79" s="34"/>
      <c r="H79" s="34"/>
      <c r="I79" s="136"/>
      <c r="J79" s="136"/>
      <c r="K79" s="148"/>
      <c r="L79" s="148"/>
      <c r="M79" s="34"/>
      <c r="N79" s="34"/>
      <c r="O79" s="34"/>
      <c r="P79" s="34"/>
      <c r="Q79" s="34"/>
      <c r="R79" s="34"/>
    </row>
    <row r="80" spans="1:18">
      <c r="A80" s="239"/>
      <c r="B80" s="44"/>
      <c r="C80" s="136" t="s">
        <v>998</v>
      </c>
      <c r="D80" s="34"/>
      <c r="E80" s="34"/>
      <c r="F80" s="34"/>
      <c r="G80" s="34"/>
      <c r="H80" s="34"/>
      <c r="I80" s="136"/>
      <c r="J80" s="136"/>
      <c r="K80" s="148"/>
      <c r="L80" s="148"/>
      <c r="M80" s="34"/>
      <c r="N80" s="34"/>
      <c r="O80" s="34"/>
      <c r="P80" s="34"/>
      <c r="Q80" s="34"/>
      <c r="R80" s="34"/>
    </row>
    <row r="81" spans="1:18">
      <c r="A81" s="239"/>
      <c r="B81" s="44"/>
      <c r="C81" s="136" t="s">
        <v>1248</v>
      </c>
      <c r="D81" s="34"/>
      <c r="E81" s="34"/>
      <c r="F81" s="34"/>
      <c r="G81" s="34"/>
      <c r="H81" s="34"/>
      <c r="I81" s="136"/>
      <c r="J81" s="136"/>
      <c r="K81" s="148"/>
      <c r="L81" s="148"/>
      <c r="M81" s="34"/>
      <c r="N81" s="34"/>
      <c r="O81" s="34"/>
      <c r="P81" s="34"/>
      <c r="Q81" s="34"/>
      <c r="R81" s="34"/>
    </row>
    <row r="82" spans="1:18">
      <c r="A82" s="239"/>
      <c r="B82" s="44"/>
      <c r="C82" s="136" t="s">
        <v>1249</v>
      </c>
      <c r="D82" s="34"/>
      <c r="E82" s="34"/>
      <c r="F82" s="34"/>
      <c r="G82" s="34"/>
      <c r="H82" s="34"/>
      <c r="I82" s="136"/>
      <c r="J82" s="136"/>
      <c r="K82" s="148"/>
      <c r="L82" s="148"/>
      <c r="M82" s="34"/>
      <c r="N82" s="34"/>
      <c r="O82" s="34"/>
      <c r="P82" s="34"/>
      <c r="Q82" s="34"/>
      <c r="R82" s="34"/>
    </row>
    <row r="83" spans="1:18">
      <c r="A83" s="239"/>
      <c r="B83" s="44"/>
      <c r="C83" s="32" t="s">
        <v>345</v>
      </c>
      <c r="D83" s="34"/>
      <c r="E83" s="34"/>
      <c r="F83" s="34"/>
      <c r="G83" s="34"/>
      <c r="H83" s="34"/>
      <c r="I83" s="32" t="s">
        <v>345</v>
      </c>
      <c r="J83" s="32" t="s">
        <v>541</v>
      </c>
      <c r="K83" s="49">
        <v>0.07</v>
      </c>
      <c r="L83" s="49"/>
      <c r="M83" s="34"/>
      <c r="N83" s="34"/>
      <c r="O83" s="34"/>
      <c r="P83" s="34"/>
      <c r="Q83" s="34"/>
      <c r="R83" s="34"/>
    </row>
    <row r="84" spans="1:18">
      <c r="A84" s="239"/>
      <c r="B84" s="44"/>
      <c r="C84" s="136" t="s">
        <v>186</v>
      </c>
      <c r="D84" s="34"/>
      <c r="E84" s="34"/>
      <c r="F84" s="34"/>
      <c r="G84" s="34"/>
      <c r="H84" s="34"/>
      <c r="I84" s="136"/>
      <c r="J84" s="136"/>
      <c r="K84" s="148"/>
      <c r="L84" s="148"/>
      <c r="M84" s="34"/>
      <c r="N84" s="34"/>
      <c r="O84" s="34"/>
      <c r="P84" s="34"/>
      <c r="Q84" s="34"/>
      <c r="R84" s="34"/>
    </row>
    <row r="85" spans="1:18">
      <c r="A85" s="239"/>
      <c r="B85" s="44"/>
      <c r="C85" s="136" t="s">
        <v>141</v>
      </c>
      <c r="D85" s="34"/>
      <c r="E85" s="34"/>
      <c r="F85" s="34"/>
      <c r="G85" s="34"/>
      <c r="H85" s="34"/>
      <c r="I85" s="136"/>
      <c r="J85" s="136"/>
      <c r="K85" s="148"/>
      <c r="L85" s="148"/>
      <c r="M85" s="34"/>
      <c r="N85" s="34"/>
      <c r="O85" s="34"/>
      <c r="P85" s="34"/>
      <c r="Q85" s="34"/>
      <c r="R85" s="34"/>
    </row>
    <row r="86" spans="1:18">
      <c r="A86" s="239"/>
      <c r="B86" s="44"/>
      <c r="C86" s="136" t="s">
        <v>475</v>
      </c>
      <c r="D86" s="34"/>
      <c r="E86" s="34"/>
      <c r="F86" s="34"/>
      <c r="G86" s="34"/>
      <c r="H86" s="34"/>
      <c r="I86" s="136"/>
      <c r="J86" s="136"/>
      <c r="K86" s="148"/>
      <c r="L86" s="148"/>
      <c r="M86" s="34"/>
      <c r="N86" s="34"/>
      <c r="O86" s="34"/>
      <c r="P86" s="34"/>
      <c r="Q86" s="34"/>
      <c r="R86" s="34"/>
    </row>
    <row r="87" spans="1:18">
      <c r="A87" s="239"/>
      <c r="B87" s="44"/>
      <c r="C87" s="136" t="s">
        <v>506</v>
      </c>
      <c r="D87" s="34"/>
      <c r="E87" s="34"/>
      <c r="F87" s="34"/>
      <c r="G87" s="34"/>
      <c r="H87" s="34"/>
      <c r="I87" s="136"/>
      <c r="J87" s="136"/>
      <c r="K87" s="148"/>
      <c r="L87" s="148"/>
      <c r="M87" s="34"/>
      <c r="N87" s="34"/>
      <c r="O87" s="34"/>
      <c r="P87" s="34"/>
      <c r="Q87" s="34"/>
      <c r="R87" s="34"/>
    </row>
    <row r="88" spans="1:18">
      <c r="A88" s="239"/>
      <c r="B88" s="44"/>
      <c r="C88" s="32" t="s">
        <v>1250</v>
      </c>
      <c r="D88" s="34"/>
      <c r="E88" s="34"/>
      <c r="F88" s="34"/>
      <c r="G88" s="34"/>
      <c r="H88" s="34"/>
      <c r="I88" s="32"/>
      <c r="J88" s="32"/>
      <c r="K88" s="49"/>
      <c r="L88" s="49"/>
      <c r="M88" s="34"/>
      <c r="N88" s="34"/>
      <c r="O88" s="34"/>
      <c r="P88" s="34"/>
      <c r="Q88" s="34"/>
      <c r="R88" s="34"/>
    </row>
    <row r="89" spans="1:18">
      <c r="A89" s="239"/>
      <c r="B89" s="44"/>
      <c r="C89" s="136" t="s">
        <v>169</v>
      </c>
      <c r="D89" s="34"/>
      <c r="E89" s="34"/>
      <c r="F89" s="34"/>
      <c r="G89" s="34"/>
      <c r="H89" s="34"/>
      <c r="I89" s="136" t="s">
        <v>169</v>
      </c>
      <c r="J89" s="136" t="s">
        <v>212</v>
      </c>
      <c r="K89" s="148">
        <v>0.8</v>
      </c>
      <c r="L89" s="148"/>
      <c r="M89" s="34"/>
      <c r="N89" s="34"/>
      <c r="O89" s="34"/>
      <c r="P89" s="34"/>
      <c r="Q89" s="34"/>
      <c r="R89" s="34"/>
    </row>
    <row r="90" spans="1:18">
      <c r="A90" s="239"/>
      <c r="B90" s="44"/>
      <c r="C90" s="136" t="s">
        <v>96</v>
      </c>
      <c r="D90" s="34"/>
      <c r="E90" s="34"/>
      <c r="F90" s="34"/>
      <c r="G90" s="34"/>
      <c r="H90" s="34"/>
      <c r="I90" s="136"/>
      <c r="J90" s="136"/>
      <c r="K90" s="148"/>
      <c r="L90" s="148"/>
      <c r="M90" s="34"/>
      <c r="N90" s="34"/>
      <c r="O90" s="34"/>
      <c r="P90" s="34"/>
      <c r="Q90" s="34"/>
      <c r="R90" s="34"/>
    </row>
    <row r="91" spans="1:18">
      <c r="A91" s="239"/>
      <c r="B91" s="44"/>
      <c r="C91" s="136" t="s">
        <v>1251</v>
      </c>
      <c r="D91" s="34"/>
      <c r="E91" s="34"/>
      <c r="F91" s="34"/>
      <c r="G91" s="34"/>
      <c r="H91" s="34"/>
      <c r="I91" s="136"/>
      <c r="J91" s="136"/>
      <c r="K91" s="148"/>
      <c r="L91" s="148"/>
      <c r="M91" s="34"/>
      <c r="N91" s="34"/>
      <c r="O91" s="34"/>
      <c r="P91" s="34"/>
      <c r="Q91" s="34"/>
      <c r="R91" s="34"/>
    </row>
    <row r="92" spans="1:18">
      <c r="A92" s="239"/>
      <c r="B92" s="44"/>
      <c r="C92" s="136" t="s">
        <v>1252</v>
      </c>
      <c r="D92" s="34"/>
      <c r="E92" s="34"/>
      <c r="F92" s="34"/>
      <c r="G92" s="34"/>
      <c r="H92" s="34"/>
      <c r="I92" s="136"/>
      <c r="J92" s="136"/>
      <c r="K92" s="148"/>
      <c r="L92" s="148"/>
      <c r="M92" s="34"/>
      <c r="N92" s="34"/>
      <c r="O92" s="34"/>
      <c r="P92" s="34"/>
      <c r="Q92" s="34"/>
      <c r="R92" s="34"/>
    </row>
    <row r="93" spans="1:18">
      <c r="A93" s="239"/>
      <c r="B93" s="44"/>
      <c r="C93" s="32" t="s">
        <v>391</v>
      </c>
      <c r="D93" s="34"/>
      <c r="E93" s="34"/>
      <c r="F93" s="34"/>
      <c r="G93" s="34"/>
      <c r="H93" s="34"/>
      <c r="I93" s="32"/>
      <c r="J93" s="32"/>
      <c r="K93" s="49"/>
      <c r="L93" s="49"/>
      <c r="M93" s="34"/>
      <c r="N93" s="34"/>
      <c r="O93" s="34"/>
      <c r="P93" s="34"/>
      <c r="Q93" s="34"/>
      <c r="R93" s="34"/>
    </row>
    <row r="94" spans="1:18">
      <c r="A94" s="239"/>
      <c r="B94" s="44"/>
      <c r="C94" s="136" t="s">
        <v>492</v>
      </c>
      <c r="D94" s="34"/>
      <c r="E94" s="34"/>
      <c r="F94" s="34"/>
      <c r="G94" s="34"/>
      <c r="H94" s="34"/>
      <c r="I94" s="136"/>
      <c r="J94" s="136"/>
      <c r="K94" s="148"/>
      <c r="L94" s="148"/>
      <c r="M94" s="34"/>
      <c r="N94" s="34"/>
      <c r="O94" s="34"/>
      <c r="P94" s="34"/>
      <c r="Q94" s="34"/>
      <c r="R94" s="34"/>
    </row>
    <row r="95" spans="1:18">
      <c r="A95" s="239"/>
      <c r="B95" s="44"/>
      <c r="C95" s="136" t="s">
        <v>490</v>
      </c>
      <c r="D95" s="34"/>
      <c r="E95" s="34"/>
      <c r="F95" s="34"/>
      <c r="G95" s="34"/>
      <c r="H95" s="34"/>
      <c r="I95" s="136"/>
      <c r="J95" s="136"/>
      <c r="K95" s="148"/>
      <c r="L95" s="148"/>
      <c r="M95" s="34"/>
      <c r="N95" s="34"/>
      <c r="O95" s="34"/>
      <c r="P95" s="34"/>
      <c r="Q95" s="34"/>
      <c r="R95" s="34"/>
    </row>
    <row r="96" spans="1:18">
      <c r="A96" s="239"/>
      <c r="B96" s="44"/>
      <c r="C96" s="136" t="s">
        <v>45</v>
      </c>
      <c r="D96" s="34"/>
      <c r="E96" s="34"/>
      <c r="F96" s="34"/>
      <c r="G96" s="34"/>
      <c r="H96" s="34"/>
      <c r="I96" s="136"/>
      <c r="J96" s="136"/>
      <c r="K96" s="148"/>
      <c r="L96" s="148"/>
      <c r="M96" s="34"/>
      <c r="N96" s="34"/>
      <c r="O96" s="34"/>
      <c r="P96" s="34"/>
      <c r="Q96" s="34"/>
      <c r="R96" s="34"/>
    </row>
    <row r="97" spans="1:18">
      <c r="A97" s="239"/>
      <c r="B97" s="44"/>
      <c r="C97" s="136" t="s">
        <v>1253</v>
      </c>
      <c r="D97" s="34"/>
      <c r="E97" s="34"/>
      <c r="F97" s="34"/>
      <c r="G97" s="34"/>
      <c r="H97" s="34"/>
      <c r="I97" s="136"/>
      <c r="J97" s="136"/>
      <c r="K97" s="148"/>
      <c r="L97" s="148"/>
      <c r="M97" s="34"/>
      <c r="N97" s="34"/>
      <c r="O97" s="34"/>
      <c r="P97" s="34"/>
      <c r="Q97" s="34"/>
      <c r="R97" s="34"/>
    </row>
    <row r="98" spans="1:18">
      <c r="A98" s="239"/>
      <c r="B98" s="44"/>
      <c r="C98" s="32" t="s">
        <v>1254</v>
      </c>
      <c r="D98" s="34"/>
      <c r="E98" s="34"/>
      <c r="F98" s="34"/>
      <c r="G98" s="34"/>
      <c r="H98" s="34"/>
      <c r="I98" s="32"/>
      <c r="J98" s="32"/>
      <c r="K98" s="49"/>
      <c r="L98" s="49"/>
      <c r="M98" s="34"/>
      <c r="N98" s="34"/>
      <c r="O98" s="34"/>
      <c r="P98" s="34"/>
      <c r="Q98" s="34"/>
      <c r="R98" s="34"/>
    </row>
    <row r="99" spans="1:18">
      <c r="A99" s="239"/>
      <c r="B99" s="44"/>
      <c r="C99" s="136" t="s">
        <v>88</v>
      </c>
      <c r="D99" s="34"/>
      <c r="E99" s="34"/>
      <c r="F99" s="34"/>
      <c r="G99" s="34"/>
      <c r="H99" s="34"/>
      <c r="I99" s="136"/>
      <c r="J99" s="136"/>
      <c r="K99" s="148"/>
      <c r="L99" s="148"/>
      <c r="M99" s="34"/>
      <c r="N99" s="34"/>
      <c r="O99" s="34"/>
      <c r="P99" s="34"/>
      <c r="Q99" s="34"/>
      <c r="R99" s="34"/>
    </row>
    <row r="100" spans="1:18">
      <c r="A100" s="239"/>
      <c r="B100" s="44"/>
      <c r="C100" s="136" t="s">
        <v>51</v>
      </c>
      <c r="D100" s="34"/>
      <c r="E100" s="34"/>
      <c r="F100" s="34"/>
      <c r="G100" s="34"/>
      <c r="H100" s="34"/>
      <c r="I100" s="136"/>
      <c r="J100" s="136"/>
      <c r="K100" s="148"/>
      <c r="L100" s="148"/>
      <c r="M100" s="34"/>
      <c r="N100" s="34"/>
      <c r="O100" s="34"/>
      <c r="P100" s="34"/>
      <c r="Q100" s="34"/>
      <c r="R100" s="34"/>
    </row>
    <row r="101" spans="1:18">
      <c r="A101" s="239"/>
      <c r="B101" s="44"/>
      <c r="C101" s="136" t="s">
        <v>508</v>
      </c>
      <c r="D101" s="34"/>
      <c r="E101" s="34"/>
      <c r="F101" s="34"/>
      <c r="G101" s="34"/>
      <c r="H101" s="34"/>
      <c r="I101" s="136"/>
      <c r="J101" s="136"/>
      <c r="K101" s="148"/>
      <c r="L101" s="148"/>
      <c r="M101" s="34"/>
      <c r="N101" s="34"/>
      <c r="O101" s="34"/>
      <c r="P101" s="34"/>
      <c r="Q101" s="34"/>
      <c r="R101" s="34"/>
    </row>
    <row r="102" spans="1:18">
      <c r="A102" s="239"/>
      <c r="B102" s="44"/>
      <c r="C102" s="136" t="s">
        <v>146</v>
      </c>
      <c r="D102" s="34"/>
      <c r="E102" s="34"/>
      <c r="F102" s="34"/>
      <c r="G102" s="34"/>
      <c r="H102" s="34"/>
      <c r="I102" s="136"/>
      <c r="J102" s="136"/>
      <c r="K102" s="148"/>
      <c r="L102" s="148"/>
      <c r="M102" s="34"/>
      <c r="N102" s="34"/>
      <c r="O102" s="34"/>
      <c r="P102" s="34"/>
      <c r="Q102" s="34"/>
      <c r="R102" s="34"/>
    </row>
    <row r="103" spans="1:18">
      <c r="A103" s="245"/>
      <c r="B103" s="46"/>
      <c r="C103" s="32" t="s">
        <v>1255</v>
      </c>
      <c r="D103" s="37"/>
      <c r="E103" s="37"/>
      <c r="F103" s="37"/>
      <c r="G103" s="37"/>
      <c r="H103" s="37"/>
      <c r="I103" s="32" t="s">
        <v>1255</v>
      </c>
      <c r="J103" s="32" t="s">
        <v>1256</v>
      </c>
      <c r="K103" s="49">
        <v>0.15</v>
      </c>
      <c r="L103" s="49"/>
      <c r="M103" s="37"/>
      <c r="N103" s="37"/>
      <c r="O103" s="37"/>
      <c r="P103" s="37"/>
      <c r="Q103" s="37"/>
      <c r="R103" s="37"/>
    </row>
    <row r="104" spans="1:18">
      <c r="A104" s="246">
        <v>6</v>
      </c>
      <c r="B104" s="231" t="s">
        <v>266</v>
      </c>
      <c r="C104" s="136" t="s">
        <v>810</v>
      </c>
      <c r="D104" s="232">
        <v>26.2393</v>
      </c>
      <c r="E104" s="232">
        <v>24.1</v>
      </c>
      <c r="F104" s="232">
        <v>2.148</v>
      </c>
      <c r="G104" s="232">
        <v>8.68</v>
      </c>
      <c r="H104" s="232">
        <v>0.02</v>
      </c>
      <c r="I104" s="136"/>
      <c r="J104" s="136"/>
      <c r="K104" s="148"/>
      <c r="L104" s="148"/>
      <c r="M104" s="232">
        <v>7.83</v>
      </c>
      <c r="N104" s="232">
        <v>0.11</v>
      </c>
      <c r="O104" s="232">
        <v>6.51</v>
      </c>
      <c r="P104" s="232">
        <v>2.018</v>
      </c>
      <c r="Q104" s="232">
        <v>1.0804</v>
      </c>
      <c r="R104" s="232">
        <v>0</v>
      </c>
    </row>
    <row r="105" spans="1:18">
      <c r="A105" s="247"/>
      <c r="B105" s="233"/>
      <c r="C105" s="136" t="s">
        <v>1257</v>
      </c>
      <c r="D105" s="234"/>
      <c r="E105" s="234"/>
      <c r="F105" s="234"/>
      <c r="G105" s="234"/>
      <c r="H105" s="234"/>
      <c r="I105" s="136" t="s">
        <v>1257</v>
      </c>
      <c r="J105" s="136" t="s">
        <v>1228</v>
      </c>
      <c r="K105" s="148">
        <v>0.389</v>
      </c>
      <c r="L105" s="148">
        <v>0</v>
      </c>
      <c r="M105" s="234"/>
      <c r="N105" s="234"/>
      <c r="O105" s="234"/>
      <c r="P105" s="234"/>
      <c r="Q105" s="234"/>
      <c r="R105" s="234"/>
    </row>
    <row r="106" spans="1:18">
      <c r="A106" s="247"/>
      <c r="B106" s="233"/>
      <c r="C106" s="136" t="s">
        <v>759</v>
      </c>
      <c r="D106" s="234"/>
      <c r="E106" s="234"/>
      <c r="F106" s="234"/>
      <c r="G106" s="234"/>
      <c r="H106" s="234"/>
      <c r="I106" s="136"/>
      <c r="J106" s="136"/>
      <c r="K106" s="148"/>
      <c r="L106" s="148"/>
      <c r="M106" s="234"/>
      <c r="N106" s="234"/>
      <c r="O106" s="234"/>
      <c r="P106" s="234"/>
      <c r="Q106" s="234"/>
      <c r="R106" s="234"/>
    </row>
    <row r="107" spans="1:18">
      <c r="A107" s="247"/>
      <c r="B107" s="233"/>
      <c r="C107" s="136" t="s">
        <v>1258</v>
      </c>
      <c r="D107" s="234"/>
      <c r="E107" s="234"/>
      <c r="F107" s="234"/>
      <c r="G107" s="234"/>
      <c r="H107" s="234"/>
      <c r="I107" s="136" t="s">
        <v>1258</v>
      </c>
      <c r="J107" s="136" t="s">
        <v>1221</v>
      </c>
      <c r="K107" s="148">
        <v>0.2</v>
      </c>
      <c r="L107" s="148">
        <v>0</v>
      </c>
      <c r="M107" s="234"/>
      <c r="N107" s="234"/>
      <c r="O107" s="234"/>
      <c r="P107" s="234"/>
      <c r="Q107" s="234"/>
      <c r="R107" s="234"/>
    </row>
    <row r="108" spans="1:18">
      <c r="A108" s="247"/>
      <c r="B108" s="233"/>
      <c r="C108" s="32" t="s">
        <v>1259</v>
      </c>
      <c r="D108" s="234"/>
      <c r="E108" s="234"/>
      <c r="F108" s="234"/>
      <c r="G108" s="234"/>
      <c r="H108" s="234"/>
      <c r="I108" s="32" t="s">
        <v>1259</v>
      </c>
      <c r="J108" s="32" t="s">
        <v>104</v>
      </c>
      <c r="K108" s="49">
        <v>0.03</v>
      </c>
      <c r="L108" s="49">
        <v>0</v>
      </c>
      <c r="M108" s="234"/>
      <c r="N108" s="234"/>
      <c r="O108" s="234"/>
      <c r="P108" s="234"/>
      <c r="Q108" s="234"/>
      <c r="R108" s="234"/>
    </row>
    <row r="109" spans="1:18">
      <c r="A109" s="247"/>
      <c r="B109" s="233"/>
      <c r="C109" s="136" t="s">
        <v>1260</v>
      </c>
      <c r="D109" s="234"/>
      <c r="E109" s="234"/>
      <c r="F109" s="234"/>
      <c r="G109" s="234"/>
      <c r="H109" s="234"/>
      <c r="I109" s="136" t="s">
        <v>1260</v>
      </c>
      <c r="J109" s="136" t="s">
        <v>1228</v>
      </c>
      <c r="K109" s="148">
        <v>0.3</v>
      </c>
      <c r="L109" s="148">
        <v>0</v>
      </c>
      <c r="M109" s="234"/>
      <c r="N109" s="234"/>
      <c r="O109" s="234"/>
      <c r="P109" s="234"/>
      <c r="Q109" s="234"/>
      <c r="R109" s="234"/>
    </row>
    <row r="110" spans="1:18">
      <c r="A110" s="247"/>
      <c r="B110" s="233"/>
      <c r="C110" s="136" t="s">
        <v>1261</v>
      </c>
      <c r="D110" s="234"/>
      <c r="E110" s="234"/>
      <c r="F110" s="234"/>
      <c r="G110" s="234"/>
      <c r="H110" s="234"/>
      <c r="I110" s="136"/>
      <c r="J110" s="136"/>
      <c r="K110" s="148"/>
      <c r="L110" s="148"/>
      <c r="M110" s="234"/>
      <c r="N110" s="234"/>
      <c r="O110" s="234"/>
      <c r="P110" s="234"/>
      <c r="Q110" s="234"/>
      <c r="R110" s="234"/>
    </row>
    <row r="111" spans="1:18">
      <c r="A111" s="247"/>
      <c r="B111" s="233"/>
      <c r="C111" s="136" t="s">
        <v>1262</v>
      </c>
      <c r="D111" s="234"/>
      <c r="E111" s="234"/>
      <c r="F111" s="234"/>
      <c r="G111" s="234"/>
      <c r="H111" s="234"/>
      <c r="I111" s="136" t="s">
        <v>1262</v>
      </c>
      <c r="J111" s="136" t="s">
        <v>1228</v>
      </c>
      <c r="K111" s="148">
        <v>0.5</v>
      </c>
      <c r="L111" s="148">
        <v>0</v>
      </c>
      <c r="M111" s="234"/>
      <c r="N111" s="234"/>
      <c r="O111" s="234"/>
      <c r="P111" s="234"/>
      <c r="Q111" s="234"/>
      <c r="R111" s="234"/>
    </row>
    <row r="112" spans="1:18">
      <c r="A112" s="247"/>
      <c r="B112" s="233"/>
      <c r="C112" s="136" t="s">
        <v>1263</v>
      </c>
      <c r="D112" s="234"/>
      <c r="E112" s="234"/>
      <c r="F112" s="234"/>
      <c r="G112" s="234"/>
      <c r="H112" s="234"/>
      <c r="I112" s="136"/>
      <c r="J112" s="136"/>
      <c r="K112" s="148"/>
      <c r="L112" s="148"/>
      <c r="M112" s="234"/>
      <c r="N112" s="234"/>
      <c r="O112" s="234"/>
      <c r="P112" s="234"/>
      <c r="Q112" s="234"/>
      <c r="R112" s="234"/>
    </row>
    <row r="113" spans="1:18">
      <c r="A113" s="247"/>
      <c r="B113" s="233"/>
      <c r="C113" s="32" t="s">
        <v>1264</v>
      </c>
      <c r="D113" s="234"/>
      <c r="E113" s="234"/>
      <c r="F113" s="234"/>
      <c r="G113" s="234"/>
      <c r="H113" s="234"/>
      <c r="I113" s="32" t="s">
        <v>1264</v>
      </c>
      <c r="J113" s="32" t="s">
        <v>1228</v>
      </c>
      <c r="K113" s="49">
        <v>0.6</v>
      </c>
      <c r="L113" s="49">
        <v>0</v>
      </c>
      <c r="M113" s="234"/>
      <c r="N113" s="234"/>
      <c r="O113" s="234"/>
      <c r="P113" s="234"/>
      <c r="Q113" s="234"/>
      <c r="R113" s="234"/>
    </row>
    <row r="114" spans="1:18">
      <c r="A114" s="247"/>
      <c r="B114" s="233"/>
      <c r="C114" s="136" t="s">
        <v>1265</v>
      </c>
      <c r="D114" s="234"/>
      <c r="E114" s="234"/>
      <c r="F114" s="234"/>
      <c r="G114" s="234"/>
      <c r="H114" s="234"/>
      <c r="I114" s="136" t="s">
        <v>1265</v>
      </c>
      <c r="J114" s="136" t="s">
        <v>212</v>
      </c>
      <c r="K114" s="148">
        <v>0.25</v>
      </c>
      <c r="L114" s="148">
        <v>0</v>
      </c>
      <c r="M114" s="234"/>
      <c r="N114" s="234"/>
      <c r="O114" s="234"/>
      <c r="P114" s="234"/>
      <c r="Q114" s="234"/>
      <c r="R114" s="234"/>
    </row>
    <row r="115" spans="1:18">
      <c r="A115" s="247"/>
      <c r="B115" s="233"/>
      <c r="C115" s="136" t="s">
        <v>314</v>
      </c>
      <c r="D115" s="234"/>
      <c r="E115" s="234"/>
      <c r="F115" s="234"/>
      <c r="G115" s="234"/>
      <c r="H115" s="234"/>
      <c r="I115" s="136" t="s">
        <v>314</v>
      </c>
      <c r="J115" s="136" t="s">
        <v>212</v>
      </c>
      <c r="K115" s="148">
        <v>0.0008</v>
      </c>
      <c r="L115" s="148">
        <v>0</v>
      </c>
      <c r="M115" s="234"/>
      <c r="N115" s="234"/>
      <c r="O115" s="234"/>
      <c r="P115" s="234"/>
      <c r="Q115" s="234"/>
      <c r="R115" s="234"/>
    </row>
    <row r="116" spans="1:18">
      <c r="A116" s="247"/>
      <c r="B116" s="233"/>
      <c r="C116" s="136" t="s">
        <v>1266</v>
      </c>
      <c r="D116" s="234"/>
      <c r="E116" s="234"/>
      <c r="F116" s="234"/>
      <c r="G116" s="234"/>
      <c r="H116" s="234"/>
      <c r="I116" s="136" t="s">
        <v>1266</v>
      </c>
      <c r="J116" s="136" t="s">
        <v>1228</v>
      </c>
      <c r="K116" s="148">
        <v>0.2</v>
      </c>
      <c r="L116" s="148">
        <v>0</v>
      </c>
      <c r="M116" s="234"/>
      <c r="N116" s="234"/>
      <c r="O116" s="234"/>
      <c r="P116" s="234"/>
      <c r="Q116" s="234"/>
      <c r="R116" s="234"/>
    </row>
    <row r="117" spans="1:18">
      <c r="A117" s="247"/>
      <c r="B117" s="233"/>
      <c r="C117" s="136" t="s">
        <v>438</v>
      </c>
      <c r="D117" s="234"/>
      <c r="E117" s="234"/>
      <c r="F117" s="234"/>
      <c r="G117" s="234"/>
      <c r="H117" s="234"/>
      <c r="I117" s="136"/>
      <c r="J117" s="136"/>
      <c r="K117" s="148"/>
      <c r="L117" s="148"/>
      <c r="M117" s="234"/>
      <c r="N117" s="234"/>
      <c r="O117" s="234"/>
      <c r="P117" s="234"/>
      <c r="Q117" s="234"/>
      <c r="R117" s="234"/>
    </row>
    <row r="118" spans="1:18">
      <c r="A118" s="247"/>
      <c r="B118" s="233"/>
      <c r="C118" s="32" t="s">
        <v>1267</v>
      </c>
      <c r="D118" s="234"/>
      <c r="E118" s="234"/>
      <c r="F118" s="234"/>
      <c r="G118" s="234"/>
      <c r="H118" s="234"/>
      <c r="I118" s="32" t="s">
        <v>1267</v>
      </c>
      <c r="J118" s="32" t="s">
        <v>541</v>
      </c>
      <c r="K118" s="49">
        <v>0.005</v>
      </c>
      <c r="L118" s="49">
        <v>0</v>
      </c>
      <c r="M118" s="234"/>
      <c r="N118" s="234"/>
      <c r="O118" s="234"/>
      <c r="P118" s="234"/>
      <c r="Q118" s="234"/>
      <c r="R118" s="234"/>
    </row>
    <row r="119" spans="1:18">
      <c r="A119" s="247"/>
      <c r="B119" s="233"/>
      <c r="C119" s="136" t="s">
        <v>1268</v>
      </c>
      <c r="D119" s="234"/>
      <c r="E119" s="234"/>
      <c r="F119" s="234"/>
      <c r="G119" s="234"/>
      <c r="H119" s="234"/>
      <c r="I119" s="136"/>
      <c r="J119" s="136"/>
      <c r="K119" s="148"/>
      <c r="L119" s="148"/>
      <c r="M119" s="234"/>
      <c r="N119" s="234"/>
      <c r="O119" s="234"/>
      <c r="P119" s="234"/>
      <c r="Q119" s="234"/>
      <c r="R119" s="234"/>
    </row>
    <row r="120" spans="1:18">
      <c r="A120" s="247"/>
      <c r="B120" s="233"/>
      <c r="C120" s="136" t="s">
        <v>1269</v>
      </c>
      <c r="D120" s="234"/>
      <c r="E120" s="234"/>
      <c r="F120" s="234"/>
      <c r="G120" s="234"/>
      <c r="H120" s="234"/>
      <c r="I120" s="136"/>
      <c r="J120" s="136"/>
      <c r="K120" s="148"/>
      <c r="L120" s="148"/>
      <c r="M120" s="234"/>
      <c r="N120" s="234"/>
      <c r="O120" s="234"/>
      <c r="P120" s="234"/>
      <c r="Q120" s="234"/>
      <c r="R120" s="234"/>
    </row>
    <row r="121" spans="1:18">
      <c r="A121" s="247"/>
      <c r="B121" s="233"/>
      <c r="C121" s="136" t="s">
        <v>1058</v>
      </c>
      <c r="D121" s="234"/>
      <c r="E121" s="234"/>
      <c r="F121" s="234"/>
      <c r="G121" s="234"/>
      <c r="H121" s="234"/>
      <c r="I121" s="136"/>
      <c r="J121" s="136"/>
      <c r="K121" s="148"/>
      <c r="L121" s="148"/>
      <c r="M121" s="234"/>
      <c r="N121" s="234"/>
      <c r="O121" s="234"/>
      <c r="P121" s="234"/>
      <c r="Q121" s="234"/>
      <c r="R121" s="234"/>
    </row>
    <row r="122" spans="1:18">
      <c r="A122" s="247"/>
      <c r="B122" s="233"/>
      <c r="C122" s="136" t="s">
        <v>1270</v>
      </c>
      <c r="D122" s="234"/>
      <c r="E122" s="234"/>
      <c r="F122" s="234"/>
      <c r="G122" s="234"/>
      <c r="H122" s="234"/>
      <c r="I122" s="136"/>
      <c r="J122" s="136"/>
      <c r="K122" s="148"/>
      <c r="L122" s="148"/>
      <c r="M122" s="234"/>
      <c r="N122" s="234"/>
      <c r="O122" s="234"/>
      <c r="P122" s="234"/>
      <c r="Q122" s="234"/>
      <c r="R122" s="234"/>
    </row>
    <row r="123" spans="1:18">
      <c r="A123" s="247"/>
      <c r="B123" s="233"/>
      <c r="C123" s="32" t="s">
        <v>531</v>
      </c>
      <c r="D123" s="234"/>
      <c r="E123" s="234"/>
      <c r="F123" s="234"/>
      <c r="G123" s="234"/>
      <c r="H123" s="234"/>
      <c r="I123" s="32" t="s">
        <v>531</v>
      </c>
      <c r="J123" s="32" t="s">
        <v>1271</v>
      </c>
      <c r="K123" s="49">
        <v>0.0126</v>
      </c>
      <c r="L123" s="49">
        <v>0</v>
      </c>
      <c r="M123" s="234"/>
      <c r="N123" s="234"/>
      <c r="O123" s="234"/>
      <c r="P123" s="234"/>
      <c r="Q123" s="234"/>
      <c r="R123" s="234"/>
    </row>
    <row r="124" spans="1:18">
      <c r="A124" s="247"/>
      <c r="B124" s="233"/>
      <c r="C124" s="136" t="s">
        <v>249</v>
      </c>
      <c r="D124" s="234"/>
      <c r="E124" s="234"/>
      <c r="F124" s="234"/>
      <c r="G124" s="234"/>
      <c r="H124" s="234"/>
      <c r="I124" s="136"/>
      <c r="J124" s="136"/>
      <c r="K124" s="148"/>
      <c r="L124" s="148"/>
      <c r="M124" s="234"/>
      <c r="N124" s="234"/>
      <c r="O124" s="234"/>
      <c r="P124" s="234"/>
      <c r="Q124" s="234"/>
      <c r="R124" s="234"/>
    </row>
    <row r="125" spans="1:18">
      <c r="A125" s="247"/>
      <c r="B125" s="233"/>
      <c r="C125" s="136" t="s">
        <v>1272</v>
      </c>
      <c r="D125" s="234"/>
      <c r="E125" s="234"/>
      <c r="F125" s="234"/>
      <c r="G125" s="234"/>
      <c r="H125" s="234"/>
      <c r="I125" s="136"/>
      <c r="J125" s="136"/>
      <c r="K125" s="148"/>
      <c r="L125" s="148"/>
      <c r="M125" s="234"/>
      <c r="N125" s="234"/>
      <c r="O125" s="234"/>
      <c r="P125" s="234"/>
      <c r="Q125" s="234"/>
      <c r="R125" s="234"/>
    </row>
    <row r="126" spans="1:18">
      <c r="A126" s="247"/>
      <c r="B126" s="233"/>
      <c r="C126" s="136" t="s">
        <v>1273</v>
      </c>
      <c r="D126" s="234"/>
      <c r="E126" s="234"/>
      <c r="F126" s="234"/>
      <c r="G126" s="234"/>
      <c r="H126" s="234"/>
      <c r="I126" s="136"/>
      <c r="J126" s="136"/>
      <c r="K126" s="148"/>
      <c r="L126" s="148"/>
      <c r="M126" s="234"/>
      <c r="N126" s="234"/>
      <c r="O126" s="234"/>
      <c r="P126" s="234"/>
      <c r="Q126" s="234"/>
      <c r="R126" s="234"/>
    </row>
    <row r="127" spans="1:18">
      <c r="A127" s="247"/>
      <c r="B127" s="233"/>
      <c r="C127" s="136" t="s">
        <v>1274</v>
      </c>
      <c r="D127" s="234"/>
      <c r="E127" s="234"/>
      <c r="F127" s="234"/>
      <c r="G127" s="234"/>
      <c r="H127" s="234"/>
      <c r="I127" s="136" t="s">
        <v>1274</v>
      </c>
      <c r="J127" s="136" t="s">
        <v>104</v>
      </c>
      <c r="K127" s="148">
        <v>0.36</v>
      </c>
      <c r="L127" s="148">
        <v>0</v>
      </c>
      <c r="M127" s="234"/>
      <c r="N127" s="234"/>
      <c r="O127" s="234"/>
      <c r="P127" s="234"/>
      <c r="Q127" s="234"/>
      <c r="R127" s="234"/>
    </row>
    <row r="128" spans="1:18">
      <c r="A128" s="247"/>
      <c r="B128" s="233"/>
      <c r="C128" s="32" t="s">
        <v>608</v>
      </c>
      <c r="D128" s="234"/>
      <c r="E128" s="234"/>
      <c r="F128" s="234"/>
      <c r="G128" s="234"/>
      <c r="H128" s="234"/>
      <c r="I128" s="32" t="s">
        <v>608</v>
      </c>
      <c r="J128" s="32" t="s">
        <v>212</v>
      </c>
      <c r="K128" s="49">
        <v>0.0006</v>
      </c>
      <c r="L128" s="49">
        <v>0</v>
      </c>
      <c r="M128" s="234"/>
      <c r="N128" s="234"/>
      <c r="O128" s="234"/>
      <c r="P128" s="234"/>
      <c r="Q128" s="234"/>
      <c r="R128" s="234"/>
    </row>
    <row r="129" spans="1:18">
      <c r="A129" s="247"/>
      <c r="B129" s="233"/>
      <c r="C129" s="136" t="s">
        <v>897</v>
      </c>
      <c r="D129" s="234"/>
      <c r="E129" s="234"/>
      <c r="F129" s="234"/>
      <c r="G129" s="234"/>
      <c r="H129" s="234"/>
      <c r="I129" s="136"/>
      <c r="J129" s="136"/>
      <c r="K129" s="148"/>
      <c r="L129" s="148"/>
      <c r="M129" s="234"/>
      <c r="N129" s="234"/>
      <c r="O129" s="234"/>
      <c r="P129" s="234"/>
      <c r="Q129" s="234"/>
      <c r="R129" s="234"/>
    </row>
    <row r="130" spans="1:18">
      <c r="A130" s="247"/>
      <c r="B130" s="233"/>
      <c r="C130" s="136" t="s">
        <v>1275</v>
      </c>
      <c r="D130" s="234"/>
      <c r="E130" s="234"/>
      <c r="F130" s="234"/>
      <c r="G130" s="234"/>
      <c r="H130" s="234"/>
      <c r="I130" s="136"/>
      <c r="J130" s="136"/>
      <c r="K130" s="148"/>
      <c r="L130" s="148"/>
      <c r="M130" s="234"/>
      <c r="N130" s="234"/>
      <c r="O130" s="234"/>
      <c r="P130" s="234"/>
      <c r="Q130" s="234"/>
      <c r="R130" s="234"/>
    </row>
    <row r="131" spans="1:18">
      <c r="A131" s="247"/>
      <c r="B131" s="233"/>
      <c r="C131" s="136" t="s">
        <v>957</v>
      </c>
      <c r="D131" s="234"/>
      <c r="E131" s="234"/>
      <c r="F131" s="234"/>
      <c r="G131" s="234"/>
      <c r="H131" s="234"/>
      <c r="I131" s="136"/>
      <c r="J131" s="136"/>
      <c r="K131" s="148"/>
      <c r="L131" s="148"/>
      <c r="M131" s="234"/>
      <c r="N131" s="234"/>
      <c r="O131" s="234"/>
      <c r="P131" s="234"/>
      <c r="Q131" s="234"/>
      <c r="R131" s="234"/>
    </row>
    <row r="132" spans="1:18">
      <c r="A132" s="247"/>
      <c r="B132" s="233"/>
      <c r="C132" s="136" t="s">
        <v>386</v>
      </c>
      <c r="D132" s="234"/>
      <c r="E132" s="234"/>
      <c r="F132" s="234"/>
      <c r="G132" s="234"/>
      <c r="H132" s="234"/>
      <c r="I132" s="136"/>
      <c r="J132" s="136"/>
      <c r="K132" s="148"/>
      <c r="L132" s="148"/>
      <c r="M132" s="234"/>
      <c r="N132" s="234"/>
      <c r="O132" s="234"/>
      <c r="P132" s="234"/>
      <c r="Q132" s="234"/>
      <c r="R132" s="234"/>
    </row>
    <row r="133" spans="1:18">
      <c r="A133" s="247"/>
      <c r="B133" s="233"/>
      <c r="C133" s="32" t="s">
        <v>1276</v>
      </c>
      <c r="D133" s="234"/>
      <c r="E133" s="234"/>
      <c r="F133" s="234"/>
      <c r="G133" s="234"/>
      <c r="H133" s="234"/>
      <c r="I133" s="32" t="s">
        <v>1276</v>
      </c>
      <c r="J133" s="32" t="s">
        <v>212</v>
      </c>
      <c r="K133" s="49">
        <v>0.22</v>
      </c>
      <c r="L133" s="49">
        <v>0</v>
      </c>
      <c r="M133" s="234"/>
      <c r="N133" s="234"/>
      <c r="O133" s="234"/>
      <c r="P133" s="234"/>
      <c r="Q133" s="234"/>
      <c r="R133" s="234"/>
    </row>
    <row r="134" spans="1:18">
      <c r="A134" s="247"/>
      <c r="B134" s="233"/>
      <c r="C134" s="136" t="s">
        <v>1277</v>
      </c>
      <c r="D134" s="234"/>
      <c r="E134" s="234"/>
      <c r="F134" s="234"/>
      <c r="G134" s="234"/>
      <c r="H134" s="234"/>
      <c r="I134" s="136"/>
      <c r="J134" s="136"/>
      <c r="K134" s="148"/>
      <c r="L134" s="148"/>
      <c r="M134" s="234"/>
      <c r="N134" s="234"/>
      <c r="O134" s="234"/>
      <c r="P134" s="234"/>
      <c r="Q134" s="234"/>
      <c r="R134" s="234"/>
    </row>
    <row r="135" spans="1:18">
      <c r="A135" s="247"/>
      <c r="B135" s="233"/>
      <c r="C135" s="136" t="s">
        <v>1278</v>
      </c>
      <c r="D135" s="234"/>
      <c r="E135" s="234"/>
      <c r="F135" s="234"/>
      <c r="G135" s="234"/>
      <c r="H135" s="234"/>
      <c r="I135" s="136" t="s">
        <v>1278</v>
      </c>
      <c r="J135" s="136" t="s">
        <v>212</v>
      </c>
      <c r="K135" s="148">
        <v>0.07</v>
      </c>
      <c r="L135" s="148">
        <v>0</v>
      </c>
      <c r="M135" s="234"/>
      <c r="N135" s="234"/>
      <c r="O135" s="234"/>
      <c r="P135" s="234"/>
      <c r="Q135" s="234"/>
      <c r="R135" s="234"/>
    </row>
    <row r="136" spans="1:18">
      <c r="A136" s="247"/>
      <c r="B136" s="233"/>
      <c r="C136" s="136" t="s">
        <v>1279</v>
      </c>
      <c r="D136" s="234"/>
      <c r="E136" s="234"/>
      <c r="F136" s="234"/>
      <c r="G136" s="234"/>
      <c r="H136" s="234"/>
      <c r="I136" s="136"/>
      <c r="J136" s="136"/>
      <c r="K136" s="148"/>
      <c r="L136" s="148"/>
      <c r="M136" s="234"/>
      <c r="N136" s="234"/>
      <c r="O136" s="234"/>
      <c r="P136" s="234"/>
      <c r="Q136" s="234"/>
      <c r="R136" s="234"/>
    </row>
    <row r="137" spans="1:18">
      <c r="A137" s="247"/>
      <c r="B137" s="233"/>
      <c r="C137" s="136" t="s">
        <v>500</v>
      </c>
      <c r="D137" s="234"/>
      <c r="E137" s="234"/>
      <c r="F137" s="234"/>
      <c r="G137" s="234"/>
      <c r="H137" s="234"/>
      <c r="I137" s="136"/>
      <c r="J137" s="136"/>
      <c r="K137" s="148"/>
      <c r="L137" s="148"/>
      <c r="M137" s="234"/>
      <c r="N137" s="234"/>
      <c r="O137" s="234"/>
      <c r="P137" s="234"/>
      <c r="Q137" s="234"/>
      <c r="R137" s="234"/>
    </row>
    <row r="138" spans="1:18">
      <c r="A138" s="247"/>
      <c r="B138" s="233"/>
      <c r="C138" s="32" t="s">
        <v>587</v>
      </c>
      <c r="D138" s="234"/>
      <c r="E138" s="234"/>
      <c r="F138" s="234"/>
      <c r="G138" s="234"/>
      <c r="H138" s="234"/>
      <c r="I138" s="32" t="s">
        <v>587</v>
      </c>
      <c r="J138" s="32" t="s">
        <v>212</v>
      </c>
      <c r="K138" s="49">
        <v>0.162</v>
      </c>
      <c r="L138" s="49">
        <v>0</v>
      </c>
      <c r="M138" s="234"/>
      <c r="N138" s="234"/>
      <c r="O138" s="234"/>
      <c r="P138" s="234"/>
      <c r="Q138" s="234"/>
      <c r="R138" s="234"/>
    </row>
    <row r="139" spans="1:18">
      <c r="A139" s="247"/>
      <c r="B139" s="233"/>
      <c r="C139" s="136" t="s">
        <v>1280</v>
      </c>
      <c r="D139" s="234"/>
      <c r="E139" s="234"/>
      <c r="F139" s="234"/>
      <c r="G139" s="234"/>
      <c r="H139" s="234"/>
      <c r="I139" s="136" t="s">
        <v>1280</v>
      </c>
      <c r="J139" s="136" t="s">
        <v>1221</v>
      </c>
      <c r="K139" s="148">
        <v>0.2</v>
      </c>
      <c r="L139" s="148">
        <v>0</v>
      </c>
      <c r="M139" s="234"/>
      <c r="N139" s="234"/>
      <c r="O139" s="234"/>
      <c r="P139" s="234"/>
      <c r="Q139" s="234"/>
      <c r="R139" s="234"/>
    </row>
    <row r="140" spans="1:18">
      <c r="A140" s="247"/>
      <c r="B140" s="233"/>
      <c r="C140" s="136" t="s">
        <v>1281</v>
      </c>
      <c r="D140" s="234"/>
      <c r="E140" s="234"/>
      <c r="F140" s="234"/>
      <c r="G140" s="234"/>
      <c r="H140" s="234"/>
      <c r="I140" s="136"/>
      <c r="J140" s="136"/>
      <c r="K140" s="148"/>
      <c r="L140" s="148"/>
      <c r="M140" s="234"/>
      <c r="N140" s="234"/>
      <c r="O140" s="234"/>
      <c r="P140" s="234"/>
      <c r="Q140" s="234"/>
      <c r="R140" s="234"/>
    </row>
    <row r="141" spans="1:18">
      <c r="A141" s="247"/>
      <c r="B141" s="233"/>
      <c r="C141" s="136" t="s">
        <v>295</v>
      </c>
      <c r="D141" s="234"/>
      <c r="E141" s="234"/>
      <c r="F141" s="234"/>
      <c r="G141" s="234"/>
      <c r="H141" s="234"/>
      <c r="I141" s="136" t="s">
        <v>295</v>
      </c>
      <c r="J141" s="136" t="s">
        <v>212</v>
      </c>
      <c r="K141" s="148">
        <v>0.4</v>
      </c>
      <c r="L141" s="148">
        <v>0</v>
      </c>
      <c r="M141" s="234"/>
      <c r="N141" s="234"/>
      <c r="O141" s="234"/>
      <c r="P141" s="234"/>
      <c r="Q141" s="234"/>
      <c r="R141" s="234"/>
    </row>
    <row r="142" spans="1:18">
      <c r="A142" s="247"/>
      <c r="B142" s="233"/>
      <c r="C142" s="136" t="s">
        <v>168</v>
      </c>
      <c r="D142" s="234"/>
      <c r="E142" s="234"/>
      <c r="F142" s="234"/>
      <c r="G142" s="234"/>
      <c r="H142" s="234"/>
      <c r="I142" s="136" t="s">
        <v>168</v>
      </c>
      <c r="J142" s="136" t="s">
        <v>1282</v>
      </c>
      <c r="K142" s="148">
        <v>0.001</v>
      </c>
      <c r="L142" s="148">
        <v>0</v>
      </c>
      <c r="M142" s="234"/>
      <c r="N142" s="234"/>
      <c r="O142" s="234"/>
      <c r="P142" s="234"/>
      <c r="Q142" s="234"/>
      <c r="R142" s="234"/>
    </row>
    <row r="143" spans="1:18">
      <c r="A143" s="247"/>
      <c r="B143" s="233"/>
      <c r="C143" s="32" t="s">
        <v>1283</v>
      </c>
      <c r="D143" s="234"/>
      <c r="E143" s="234"/>
      <c r="F143" s="234"/>
      <c r="G143" s="234"/>
      <c r="H143" s="234"/>
      <c r="I143" s="32"/>
      <c r="J143" s="32"/>
      <c r="K143" s="49"/>
      <c r="L143" s="49"/>
      <c r="M143" s="234"/>
      <c r="N143" s="234"/>
      <c r="O143" s="234"/>
      <c r="P143" s="234"/>
      <c r="Q143" s="234"/>
      <c r="R143" s="234"/>
    </row>
    <row r="144" spans="1:18">
      <c r="A144" s="247"/>
      <c r="B144" s="233"/>
      <c r="C144" s="136" t="s">
        <v>816</v>
      </c>
      <c r="D144" s="234"/>
      <c r="E144" s="234"/>
      <c r="F144" s="234"/>
      <c r="G144" s="234"/>
      <c r="H144" s="234"/>
      <c r="I144" s="136"/>
      <c r="J144" s="136"/>
      <c r="K144" s="148"/>
      <c r="L144" s="148"/>
      <c r="M144" s="234"/>
      <c r="N144" s="234"/>
      <c r="O144" s="234"/>
      <c r="P144" s="234"/>
      <c r="Q144" s="234"/>
      <c r="R144" s="234"/>
    </row>
    <row r="145" spans="1:18">
      <c r="A145" s="247"/>
      <c r="B145" s="233"/>
      <c r="C145" s="136" t="s">
        <v>652</v>
      </c>
      <c r="D145" s="234"/>
      <c r="E145" s="234"/>
      <c r="F145" s="234"/>
      <c r="G145" s="234"/>
      <c r="H145" s="234"/>
      <c r="I145" s="136"/>
      <c r="J145" s="136"/>
      <c r="K145" s="148"/>
      <c r="L145" s="148"/>
      <c r="M145" s="234"/>
      <c r="N145" s="234"/>
      <c r="O145" s="234"/>
      <c r="P145" s="234"/>
      <c r="Q145" s="234"/>
      <c r="R145" s="234"/>
    </row>
    <row r="146" spans="1:18">
      <c r="A146" s="247"/>
      <c r="B146" s="233"/>
      <c r="C146" s="136" t="s">
        <v>1101</v>
      </c>
      <c r="D146" s="234"/>
      <c r="E146" s="234"/>
      <c r="F146" s="234"/>
      <c r="G146" s="234"/>
      <c r="H146" s="234"/>
      <c r="I146" s="136"/>
      <c r="J146" s="136"/>
      <c r="K146" s="148"/>
      <c r="L146" s="148"/>
      <c r="M146" s="234"/>
      <c r="N146" s="234"/>
      <c r="O146" s="234"/>
      <c r="P146" s="234"/>
      <c r="Q146" s="234"/>
      <c r="R146" s="234"/>
    </row>
    <row r="147" spans="1:18">
      <c r="A147" s="247"/>
      <c r="B147" s="233"/>
      <c r="C147" s="136" t="s">
        <v>1284</v>
      </c>
      <c r="D147" s="234"/>
      <c r="E147" s="234"/>
      <c r="F147" s="234"/>
      <c r="G147" s="234"/>
      <c r="H147" s="234"/>
      <c r="I147" s="136"/>
      <c r="J147" s="136"/>
      <c r="K147" s="148"/>
      <c r="L147" s="148"/>
      <c r="M147" s="234"/>
      <c r="N147" s="234"/>
      <c r="O147" s="234"/>
      <c r="P147" s="234"/>
      <c r="Q147" s="234"/>
      <c r="R147" s="234"/>
    </row>
    <row r="148" spans="1:18">
      <c r="A148" s="247"/>
      <c r="B148" s="233"/>
      <c r="C148" s="32" t="s">
        <v>1285</v>
      </c>
      <c r="D148" s="234"/>
      <c r="E148" s="234"/>
      <c r="F148" s="234"/>
      <c r="G148" s="234"/>
      <c r="H148" s="234"/>
      <c r="I148" s="32"/>
      <c r="J148" s="32"/>
      <c r="K148" s="49"/>
      <c r="L148" s="49"/>
      <c r="M148" s="234"/>
      <c r="N148" s="234"/>
      <c r="O148" s="234"/>
      <c r="P148" s="234"/>
      <c r="Q148" s="234"/>
      <c r="R148" s="234"/>
    </row>
    <row r="149" spans="1:18">
      <c r="A149" s="247"/>
      <c r="B149" s="233"/>
      <c r="C149" s="136" t="s">
        <v>1286</v>
      </c>
      <c r="D149" s="234"/>
      <c r="E149" s="234"/>
      <c r="F149" s="234"/>
      <c r="G149" s="234"/>
      <c r="H149" s="234"/>
      <c r="I149" s="136"/>
      <c r="J149" s="136"/>
      <c r="K149" s="148"/>
      <c r="L149" s="148"/>
      <c r="M149" s="234"/>
      <c r="N149" s="234"/>
      <c r="O149" s="234"/>
      <c r="P149" s="234"/>
      <c r="Q149" s="234"/>
      <c r="R149" s="234"/>
    </row>
    <row r="150" spans="1:18">
      <c r="A150" s="247"/>
      <c r="B150" s="233"/>
      <c r="C150" s="136" t="s">
        <v>89</v>
      </c>
      <c r="D150" s="234"/>
      <c r="E150" s="234"/>
      <c r="F150" s="234"/>
      <c r="G150" s="234"/>
      <c r="H150" s="234"/>
      <c r="I150" s="136" t="s">
        <v>89</v>
      </c>
      <c r="J150" s="136" t="s">
        <v>542</v>
      </c>
      <c r="K150" s="148">
        <v>0.1266</v>
      </c>
      <c r="L150" s="148">
        <v>0</v>
      </c>
      <c r="M150" s="234"/>
      <c r="N150" s="234"/>
      <c r="O150" s="234"/>
      <c r="P150" s="234"/>
      <c r="Q150" s="234"/>
      <c r="R150" s="234"/>
    </row>
    <row r="151" spans="1:18">
      <c r="A151" s="247"/>
      <c r="B151" s="233"/>
      <c r="C151" s="136" t="s">
        <v>554</v>
      </c>
      <c r="D151" s="234"/>
      <c r="E151" s="234"/>
      <c r="F151" s="234"/>
      <c r="G151" s="234"/>
      <c r="H151" s="234"/>
      <c r="I151" s="136"/>
      <c r="J151" s="136"/>
      <c r="K151" s="148"/>
      <c r="L151" s="148"/>
      <c r="M151" s="234"/>
      <c r="N151" s="234"/>
      <c r="O151" s="234"/>
      <c r="P151" s="234"/>
      <c r="Q151" s="234"/>
      <c r="R151" s="234"/>
    </row>
    <row r="152" spans="1:18">
      <c r="A152" s="247"/>
      <c r="B152" s="233"/>
      <c r="C152" s="136" t="s">
        <v>1287</v>
      </c>
      <c r="D152" s="234"/>
      <c r="E152" s="234"/>
      <c r="F152" s="234"/>
      <c r="G152" s="234"/>
      <c r="H152" s="234"/>
      <c r="I152" s="136" t="s">
        <v>1287</v>
      </c>
      <c r="J152" s="136" t="s">
        <v>212</v>
      </c>
      <c r="K152" s="148">
        <v>0.05</v>
      </c>
      <c r="L152" s="148">
        <v>0</v>
      </c>
      <c r="M152" s="234"/>
      <c r="N152" s="234"/>
      <c r="O152" s="234"/>
      <c r="P152" s="234"/>
      <c r="Q152" s="234"/>
      <c r="R152" s="234"/>
    </row>
    <row r="153" spans="1:18">
      <c r="A153" s="247"/>
      <c r="B153" s="233"/>
      <c r="C153" s="32" t="s">
        <v>1288</v>
      </c>
      <c r="D153" s="234"/>
      <c r="E153" s="234"/>
      <c r="F153" s="234"/>
      <c r="G153" s="234"/>
      <c r="H153" s="234"/>
      <c r="I153" s="32" t="s">
        <v>1288</v>
      </c>
      <c r="J153" s="32" t="s">
        <v>104</v>
      </c>
      <c r="K153" s="49">
        <v>0.1</v>
      </c>
      <c r="L153" s="49">
        <v>0</v>
      </c>
      <c r="M153" s="234"/>
      <c r="N153" s="234"/>
      <c r="O153" s="234"/>
      <c r="P153" s="234"/>
      <c r="Q153" s="234"/>
      <c r="R153" s="234"/>
    </row>
    <row r="154" spans="1:18">
      <c r="A154" s="247"/>
      <c r="B154" s="233"/>
      <c r="C154" s="136" t="s">
        <v>1289</v>
      </c>
      <c r="D154" s="234"/>
      <c r="E154" s="234"/>
      <c r="F154" s="234"/>
      <c r="G154" s="234"/>
      <c r="H154" s="234"/>
      <c r="I154" s="136"/>
      <c r="J154" s="136"/>
      <c r="K154" s="148"/>
      <c r="L154" s="148"/>
      <c r="M154" s="234"/>
      <c r="N154" s="234"/>
      <c r="O154" s="234"/>
      <c r="P154" s="234"/>
      <c r="Q154" s="234"/>
      <c r="R154" s="234"/>
    </row>
    <row r="155" spans="1:18">
      <c r="A155" s="247"/>
      <c r="B155" s="233"/>
      <c r="C155" s="136" t="s">
        <v>1290</v>
      </c>
      <c r="D155" s="234"/>
      <c r="E155" s="234"/>
      <c r="F155" s="234"/>
      <c r="G155" s="234"/>
      <c r="H155" s="234"/>
      <c r="I155" s="136" t="s">
        <v>1290</v>
      </c>
      <c r="J155" s="136" t="s">
        <v>1221</v>
      </c>
      <c r="K155" s="148">
        <v>0.635</v>
      </c>
      <c r="L155" s="148">
        <v>0</v>
      </c>
      <c r="M155" s="234"/>
      <c r="N155" s="234"/>
      <c r="O155" s="234"/>
      <c r="P155" s="234"/>
      <c r="Q155" s="234"/>
      <c r="R155" s="234"/>
    </row>
    <row r="156" spans="1:18">
      <c r="A156" s="247"/>
      <c r="B156" s="233"/>
      <c r="C156" s="136" t="s">
        <v>229</v>
      </c>
      <c r="D156" s="234"/>
      <c r="E156" s="234"/>
      <c r="F156" s="234"/>
      <c r="G156" s="234"/>
      <c r="H156" s="234"/>
      <c r="I156" s="136" t="s">
        <v>229</v>
      </c>
      <c r="J156" s="136" t="s">
        <v>541</v>
      </c>
      <c r="K156" s="148">
        <v>0.0518</v>
      </c>
      <c r="L156" s="148">
        <v>0</v>
      </c>
      <c r="M156" s="234"/>
      <c r="N156" s="234"/>
      <c r="O156" s="234"/>
      <c r="P156" s="234"/>
      <c r="Q156" s="234"/>
      <c r="R156" s="234"/>
    </row>
    <row r="157" spans="1:18">
      <c r="A157" s="247"/>
      <c r="B157" s="233"/>
      <c r="C157" s="136" t="s">
        <v>74</v>
      </c>
      <c r="D157" s="234"/>
      <c r="E157" s="234"/>
      <c r="F157" s="234"/>
      <c r="G157" s="234"/>
      <c r="H157" s="234"/>
      <c r="I157" s="136" t="s">
        <v>74</v>
      </c>
      <c r="J157" s="136" t="s">
        <v>104</v>
      </c>
      <c r="K157" s="148">
        <v>0.1202</v>
      </c>
      <c r="L157" s="148">
        <v>0</v>
      </c>
      <c r="M157" s="234"/>
      <c r="N157" s="234"/>
      <c r="O157" s="234"/>
      <c r="P157" s="234"/>
      <c r="Q157" s="234"/>
      <c r="R157" s="234"/>
    </row>
    <row r="158" spans="1:18">
      <c r="A158" s="247"/>
      <c r="B158" s="233"/>
      <c r="C158" s="32" t="s">
        <v>1291</v>
      </c>
      <c r="D158" s="234"/>
      <c r="E158" s="234"/>
      <c r="F158" s="234"/>
      <c r="G158" s="234"/>
      <c r="H158" s="234"/>
      <c r="I158" s="32"/>
      <c r="J158" s="32"/>
      <c r="K158" s="49"/>
      <c r="L158" s="49"/>
      <c r="M158" s="234"/>
      <c r="N158" s="234"/>
      <c r="O158" s="234"/>
      <c r="P158" s="234"/>
      <c r="Q158" s="234"/>
      <c r="R158" s="234"/>
    </row>
    <row r="159" spans="1:18">
      <c r="A159" s="247"/>
      <c r="B159" s="233"/>
      <c r="C159" s="136" t="s">
        <v>1292</v>
      </c>
      <c r="D159" s="234"/>
      <c r="E159" s="234"/>
      <c r="F159" s="234"/>
      <c r="G159" s="234"/>
      <c r="H159" s="234"/>
      <c r="I159" s="136"/>
      <c r="J159" s="136"/>
      <c r="K159" s="148"/>
      <c r="L159" s="148"/>
      <c r="M159" s="234"/>
      <c r="N159" s="234"/>
      <c r="O159" s="234"/>
      <c r="P159" s="234"/>
      <c r="Q159" s="234"/>
      <c r="R159" s="234"/>
    </row>
    <row r="160" spans="1:18">
      <c r="A160" s="247"/>
      <c r="B160" s="233"/>
      <c r="C160" s="136" t="s">
        <v>1293</v>
      </c>
      <c r="D160" s="234"/>
      <c r="E160" s="234"/>
      <c r="F160" s="234"/>
      <c r="G160" s="234"/>
      <c r="H160" s="234"/>
      <c r="I160" s="136"/>
      <c r="J160" s="136"/>
      <c r="K160" s="148"/>
      <c r="L160" s="148"/>
      <c r="M160" s="234"/>
      <c r="N160" s="234"/>
      <c r="O160" s="234"/>
      <c r="P160" s="234"/>
      <c r="Q160" s="234"/>
      <c r="R160" s="234"/>
    </row>
    <row r="161" spans="1:18">
      <c r="A161" s="247"/>
      <c r="B161" s="233"/>
      <c r="C161" s="136" t="s">
        <v>125</v>
      </c>
      <c r="D161" s="234"/>
      <c r="E161" s="234"/>
      <c r="F161" s="234"/>
      <c r="G161" s="234"/>
      <c r="H161" s="234"/>
      <c r="I161" s="136"/>
      <c r="J161" s="136"/>
      <c r="K161" s="148"/>
      <c r="L161" s="148"/>
      <c r="M161" s="234"/>
      <c r="N161" s="234"/>
      <c r="O161" s="234"/>
      <c r="P161" s="234"/>
      <c r="Q161" s="234"/>
      <c r="R161" s="234"/>
    </row>
    <row r="162" spans="1:18">
      <c r="A162" s="247"/>
      <c r="B162" s="233"/>
      <c r="C162" s="136" t="s">
        <v>512</v>
      </c>
      <c r="D162" s="234"/>
      <c r="E162" s="234"/>
      <c r="F162" s="234"/>
      <c r="G162" s="234"/>
      <c r="H162" s="234"/>
      <c r="I162" s="136"/>
      <c r="J162" s="136"/>
      <c r="K162" s="148"/>
      <c r="L162" s="148"/>
      <c r="M162" s="234"/>
      <c r="N162" s="234"/>
      <c r="O162" s="234"/>
      <c r="P162" s="234"/>
      <c r="Q162" s="234"/>
      <c r="R162" s="234"/>
    </row>
    <row r="163" spans="1:18">
      <c r="A163" s="247"/>
      <c r="B163" s="233"/>
      <c r="C163" s="32" t="s">
        <v>501</v>
      </c>
      <c r="D163" s="234"/>
      <c r="E163" s="234"/>
      <c r="F163" s="234"/>
      <c r="G163" s="234"/>
      <c r="H163" s="234"/>
      <c r="I163" s="32"/>
      <c r="J163" s="32"/>
      <c r="K163" s="49"/>
      <c r="L163" s="49"/>
      <c r="M163" s="234"/>
      <c r="N163" s="234"/>
      <c r="O163" s="234"/>
      <c r="P163" s="234"/>
      <c r="Q163" s="234"/>
      <c r="R163" s="234"/>
    </row>
    <row r="164" spans="1:18">
      <c r="A164" s="247"/>
      <c r="B164" s="233"/>
      <c r="C164" s="136" t="s">
        <v>189</v>
      </c>
      <c r="D164" s="234"/>
      <c r="E164" s="234"/>
      <c r="F164" s="234"/>
      <c r="G164" s="234"/>
      <c r="H164" s="234"/>
      <c r="I164" s="136"/>
      <c r="J164" s="136"/>
      <c r="K164" s="148"/>
      <c r="L164" s="148"/>
      <c r="M164" s="234"/>
      <c r="N164" s="234"/>
      <c r="O164" s="234"/>
      <c r="P164" s="234"/>
      <c r="Q164" s="234"/>
      <c r="R164" s="234"/>
    </row>
    <row r="165" spans="1:18">
      <c r="A165" s="247"/>
      <c r="B165" s="233"/>
      <c r="C165" s="136" t="s">
        <v>392</v>
      </c>
      <c r="D165" s="234"/>
      <c r="E165" s="234"/>
      <c r="F165" s="234"/>
      <c r="G165" s="234"/>
      <c r="H165" s="234"/>
      <c r="I165" s="136"/>
      <c r="J165" s="136"/>
      <c r="K165" s="148"/>
      <c r="L165" s="148"/>
      <c r="M165" s="234"/>
      <c r="N165" s="234"/>
      <c r="O165" s="234"/>
      <c r="P165" s="234"/>
      <c r="Q165" s="234"/>
      <c r="R165" s="234"/>
    </row>
    <row r="166" spans="1:18">
      <c r="A166" s="247"/>
      <c r="B166" s="233"/>
      <c r="C166" s="136" t="s">
        <v>1294</v>
      </c>
      <c r="D166" s="234"/>
      <c r="E166" s="234"/>
      <c r="F166" s="234"/>
      <c r="G166" s="234"/>
      <c r="H166" s="234"/>
      <c r="I166" s="136"/>
      <c r="J166" s="136"/>
      <c r="K166" s="148"/>
      <c r="L166" s="148"/>
      <c r="M166" s="234"/>
      <c r="N166" s="234"/>
      <c r="O166" s="234"/>
      <c r="P166" s="234"/>
      <c r="Q166" s="234"/>
      <c r="R166" s="234"/>
    </row>
    <row r="167" spans="1:18">
      <c r="A167" s="247"/>
      <c r="B167" s="233"/>
      <c r="C167" s="136" t="s">
        <v>1002</v>
      </c>
      <c r="D167" s="234"/>
      <c r="E167" s="234"/>
      <c r="F167" s="234"/>
      <c r="G167" s="234"/>
      <c r="H167" s="234"/>
      <c r="I167" s="136"/>
      <c r="J167" s="136"/>
      <c r="K167" s="148"/>
      <c r="L167" s="148"/>
      <c r="M167" s="234"/>
      <c r="N167" s="234"/>
      <c r="O167" s="234"/>
      <c r="P167" s="234"/>
      <c r="Q167" s="234"/>
      <c r="R167" s="234"/>
    </row>
    <row r="168" spans="1:18">
      <c r="A168" s="247"/>
      <c r="B168" s="233"/>
      <c r="C168" s="32" t="s">
        <v>249</v>
      </c>
      <c r="D168" s="234"/>
      <c r="E168" s="234"/>
      <c r="F168" s="234"/>
      <c r="G168" s="234"/>
      <c r="H168" s="234"/>
      <c r="I168" s="32"/>
      <c r="J168" s="32"/>
      <c r="K168" s="49"/>
      <c r="L168" s="49"/>
      <c r="M168" s="234"/>
      <c r="N168" s="234"/>
      <c r="O168" s="234"/>
      <c r="P168" s="234"/>
      <c r="Q168" s="234"/>
      <c r="R168" s="234"/>
    </row>
    <row r="169" spans="1:18">
      <c r="A169" s="247"/>
      <c r="B169" s="236"/>
      <c r="C169" s="136" t="s">
        <v>1295</v>
      </c>
      <c r="D169" s="237"/>
      <c r="E169" s="237"/>
      <c r="F169" s="237"/>
      <c r="G169" s="237"/>
      <c r="H169" s="237"/>
      <c r="I169" s="136"/>
      <c r="J169" s="136"/>
      <c r="K169" s="148"/>
      <c r="L169" s="148"/>
      <c r="M169" s="237"/>
      <c r="N169" s="237"/>
      <c r="O169" s="237"/>
      <c r="P169" s="237"/>
      <c r="Q169" s="237"/>
      <c r="R169" s="237"/>
    </row>
  </sheetData>
  <mergeCells count="91">
    <mergeCell ref="A1:O1"/>
    <mergeCell ref="M2:Q2"/>
    <mergeCell ref="E3:R3"/>
    <mergeCell ref="G4:L4"/>
    <mergeCell ref="M4:N4"/>
    <mergeCell ref="O4:P4"/>
    <mergeCell ref="Q4:R4"/>
    <mergeCell ref="A3:A5"/>
    <mergeCell ref="A7:A9"/>
    <mergeCell ref="A10:A12"/>
    <mergeCell ref="A13:A36"/>
    <mergeCell ref="A37:A47"/>
    <mergeCell ref="A48:A103"/>
    <mergeCell ref="A104:A169"/>
    <mergeCell ref="B3:B5"/>
    <mergeCell ref="B7:B9"/>
    <mergeCell ref="B10:B12"/>
    <mergeCell ref="B13:B36"/>
    <mergeCell ref="B37:B47"/>
    <mergeCell ref="B48:B103"/>
    <mergeCell ref="B104:B169"/>
    <mergeCell ref="C3:C5"/>
    <mergeCell ref="D3:D5"/>
    <mergeCell ref="D7:D9"/>
    <mergeCell ref="D10:D12"/>
    <mergeCell ref="D13:D36"/>
    <mergeCell ref="D37:D47"/>
    <mergeCell ref="D48:D103"/>
    <mergeCell ref="D104:D169"/>
    <mergeCell ref="E4:E5"/>
    <mergeCell ref="E7:E9"/>
    <mergeCell ref="E10:E12"/>
    <mergeCell ref="E13:E36"/>
    <mergeCell ref="E37:E47"/>
    <mergeCell ref="E48:E103"/>
    <mergeCell ref="E104:E169"/>
    <mergeCell ref="F4:F5"/>
    <mergeCell ref="F7:F9"/>
    <mergeCell ref="F10:F12"/>
    <mergeCell ref="F13:F36"/>
    <mergeCell ref="F37:F47"/>
    <mergeCell ref="F48:F103"/>
    <mergeCell ref="F104:F169"/>
    <mergeCell ref="G7:G9"/>
    <mergeCell ref="G10:G12"/>
    <mergeCell ref="G13:G36"/>
    <mergeCell ref="G37:G47"/>
    <mergeCell ref="G48:G103"/>
    <mergeCell ref="G104:G169"/>
    <mergeCell ref="H7:H9"/>
    <mergeCell ref="H10:H12"/>
    <mergeCell ref="H13:H36"/>
    <mergeCell ref="H37:H47"/>
    <mergeCell ref="H48:H103"/>
    <mergeCell ref="H104:H169"/>
    <mergeCell ref="M7:M9"/>
    <mergeCell ref="M10:M12"/>
    <mergeCell ref="M13:M36"/>
    <mergeCell ref="M37:M47"/>
    <mergeCell ref="M48:M103"/>
    <mergeCell ref="M104:M169"/>
    <mergeCell ref="N7:N9"/>
    <mergeCell ref="N10:N12"/>
    <mergeCell ref="N13:N36"/>
    <mergeCell ref="N37:N47"/>
    <mergeCell ref="N48:N103"/>
    <mergeCell ref="N104:N169"/>
    <mergeCell ref="O7:O9"/>
    <mergeCell ref="O10:O12"/>
    <mergeCell ref="O13:O36"/>
    <mergeCell ref="O37:O47"/>
    <mergeCell ref="O48:O103"/>
    <mergeCell ref="O104:O169"/>
    <mergeCell ref="P7:P9"/>
    <mergeCell ref="P10:P12"/>
    <mergeCell ref="P13:P36"/>
    <mergeCell ref="P37:P47"/>
    <mergeCell ref="P48:P103"/>
    <mergeCell ref="P104:P169"/>
    <mergeCell ref="Q7:Q9"/>
    <mergeCell ref="Q10:Q12"/>
    <mergeCell ref="Q13:Q36"/>
    <mergeCell ref="Q37:Q47"/>
    <mergeCell ref="Q48:Q103"/>
    <mergeCell ref="Q104:Q169"/>
    <mergeCell ref="R7:R9"/>
    <mergeCell ref="R10:R12"/>
    <mergeCell ref="R13:R36"/>
    <mergeCell ref="R37:R47"/>
    <mergeCell ref="R48:R103"/>
    <mergeCell ref="R104:R169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5"/>
  <sheetViews>
    <sheetView workbookViewId="0">
      <selection activeCell="D7" sqref="D7"/>
    </sheetView>
  </sheetViews>
  <sheetFormatPr defaultColWidth="9" defaultRowHeight="14.25"/>
  <cols>
    <col min="4" max="4" width="8.625" style="2" customWidth="1"/>
    <col min="5" max="5" width="9.375" style="2"/>
    <col min="7" max="7" width="9" style="3"/>
    <col min="9" max="11" width="9" style="2"/>
    <col min="15" max="15" width="9.375"/>
  </cols>
  <sheetData>
    <row r="1" ht="18.75" spans="1:18">
      <c r="A1" s="158" t="s">
        <v>1296</v>
      </c>
      <c r="B1" s="159"/>
      <c r="C1" s="159"/>
      <c r="D1" s="160"/>
      <c r="E1" s="160"/>
      <c r="F1" s="160"/>
      <c r="G1" s="160"/>
      <c r="H1" s="160"/>
      <c r="I1" s="159"/>
      <c r="J1" s="159"/>
      <c r="K1" s="160"/>
      <c r="L1" s="185"/>
      <c r="M1" s="159"/>
      <c r="N1" s="159"/>
      <c r="O1" s="159"/>
      <c r="P1" s="159"/>
      <c r="Q1" s="159"/>
      <c r="R1" s="159"/>
    </row>
    <row r="2" spans="1:18">
      <c r="A2" s="161"/>
      <c r="B2" s="161"/>
      <c r="C2" s="161"/>
      <c r="D2" s="162"/>
      <c r="E2" s="162"/>
      <c r="F2" s="162"/>
      <c r="G2" s="162"/>
      <c r="H2" s="162"/>
      <c r="I2" s="161"/>
      <c r="J2" s="161"/>
      <c r="K2" s="162"/>
      <c r="L2" s="186"/>
      <c r="M2" s="187" t="s">
        <v>1297</v>
      </c>
      <c r="N2" s="188"/>
      <c r="O2" s="188"/>
      <c r="P2" s="188"/>
      <c r="Q2" s="188"/>
      <c r="R2" s="207"/>
    </row>
    <row r="3" spans="1:18">
      <c r="A3" s="163" t="s">
        <v>32</v>
      </c>
      <c r="B3" s="163" t="s">
        <v>33</v>
      </c>
      <c r="C3" s="163" t="s">
        <v>34</v>
      </c>
      <c r="D3" s="164" t="s">
        <v>6</v>
      </c>
      <c r="E3" s="164"/>
      <c r="F3" s="164"/>
      <c r="G3" s="164"/>
      <c r="H3" s="164"/>
      <c r="I3" s="163"/>
      <c r="J3" s="163"/>
      <c r="K3" s="164"/>
      <c r="L3" s="189"/>
      <c r="M3" s="163"/>
      <c r="N3" s="163"/>
      <c r="O3" s="163"/>
      <c r="P3" s="163"/>
      <c r="Q3" s="163"/>
      <c r="R3" s="163"/>
    </row>
    <row r="4" spans="1:18">
      <c r="A4" s="163"/>
      <c r="B4" s="163"/>
      <c r="C4" s="163"/>
      <c r="D4" s="164" t="s">
        <v>3</v>
      </c>
      <c r="E4" s="15" t="s">
        <v>36</v>
      </c>
      <c r="F4" s="15" t="s">
        <v>37</v>
      </c>
      <c r="G4" s="165" t="s">
        <v>1298</v>
      </c>
      <c r="H4" s="166"/>
      <c r="I4" s="166"/>
      <c r="J4" s="166"/>
      <c r="K4" s="166"/>
      <c r="L4" s="190"/>
      <c r="M4" s="163" t="s">
        <v>1299</v>
      </c>
      <c r="N4" s="163"/>
      <c r="O4" s="163" t="s">
        <v>1300</v>
      </c>
      <c r="P4" s="191"/>
      <c r="Q4" s="163" t="s">
        <v>1301</v>
      </c>
      <c r="R4" s="163"/>
    </row>
    <row r="5" spans="1:18">
      <c r="A5" s="163"/>
      <c r="B5" s="163"/>
      <c r="C5" s="163"/>
      <c r="D5" s="164"/>
      <c r="E5" s="21"/>
      <c r="F5" s="21"/>
      <c r="G5" s="11" t="s">
        <v>4</v>
      </c>
      <c r="H5" s="11" t="s">
        <v>5</v>
      </c>
      <c r="I5" s="59" t="s">
        <v>34</v>
      </c>
      <c r="J5" s="59" t="s">
        <v>38</v>
      </c>
      <c r="K5" s="11" t="s">
        <v>4</v>
      </c>
      <c r="L5" s="192" t="s">
        <v>5</v>
      </c>
      <c r="M5" s="11" t="s">
        <v>4</v>
      </c>
      <c r="N5" s="11" t="s">
        <v>5</v>
      </c>
      <c r="O5" s="11" t="s">
        <v>4</v>
      </c>
      <c r="P5" s="11" t="s">
        <v>5</v>
      </c>
      <c r="Q5" s="11" t="s">
        <v>4</v>
      </c>
      <c r="R5" s="11" t="s">
        <v>5</v>
      </c>
    </row>
    <row r="6" spans="1:18">
      <c r="A6" s="167"/>
      <c r="B6" s="167"/>
      <c r="C6" s="163"/>
      <c r="D6" s="164"/>
      <c r="E6" s="21"/>
      <c r="F6" s="21"/>
      <c r="G6" s="11"/>
      <c r="H6" s="11"/>
      <c r="I6" s="59"/>
      <c r="J6" s="59"/>
      <c r="K6" s="11"/>
      <c r="L6" s="192"/>
      <c r="M6" s="11"/>
      <c r="N6" s="11"/>
      <c r="O6" s="11"/>
      <c r="P6" s="11"/>
      <c r="Q6" s="11"/>
      <c r="R6" s="11"/>
    </row>
    <row r="7" spans="1:18">
      <c r="A7" s="167"/>
      <c r="B7" s="167"/>
      <c r="C7" s="163"/>
      <c r="D7" s="168">
        <f>D8+D17+D23+D44+D63+D91</f>
        <v>2375.948</v>
      </c>
      <c r="E7" s="168">
        <f>E8+E17+E23+E44+E63+E91</f>
        <v>2375.648</v>
      </c>
      <c r="F7" s="168">
        <v>0.3</v>
      </c>
      <c r="G7" s="168">
        <v>185.6119</v>
      </c>
      <c r="H7" s="168">
        <v>0</v>
      </c>
      <c r="I7" s="168"/>
      <c r="J7" s="168"/>
      <c r="K7" s="168">
        <v>185.6119</v>
      </c>
      <c r="L7" s="168">
        <v>0</v>
      </c>
      <c r="M7" s="168">
        <f t="shared" ref="M7:Q7" si="0">M8+M17+M23+M44+M63+M91</f>
        <v>128.4</v>
      </c>
      <c r="N7" s="168">
        <f t="shared" si="0"/>
        <v>0.03</v>
      </c>
      <c r="O7" s="168">
        <f t="shared" si="0"/>
        <v>1395.06</v>
      </c>
      <c r="P7" s="168">
        <f t="shared" si="0"/>
        <v>0.21</v>
      </c>
      <c r="Q7" s="168">
        <f t="shared" si="0"/>
        <v>666.58</v>
      </c>
      <c r="R7" s="168">
        <v>0.06</v>
      </c>
    </row>
    <row r="8" spans="1:18">
      <c r="A8" s="169">
        <v>1</v>
      </c>
      <c r="B8" s="169" t="s">
        <v>1302</v>
      </c>
      <c r="C8" s="40" t="s">
        <v>100</v>
      </c>
      <c r="D8" s="170">
        <f>E8+F8</f>
        <v>1143.908</v>
      </c>
      <c r="E8" s="170">
        <f>G8+M8+O8+Q8</f>
        <v>1143.908</v>
      </c>
      <c r="F8" s="170">
        <f>H8+N8+P8+R8</f>
        <v>0</v>
      </c>
      <c r="G8" s="170">
        <v>30.218</v>
      </c>
      <c r="H8" s="170">
        <v>0</v>
      </c>
      <c r="I8" s="40"/>
      <c r="J8" s="193"/>
      <c r="K8" s="194"/>
      <c r="L8" s="195"/>
      <c r="M8" s="170">
        <v>58.91</v>
      </c>
      <c r="N8" s="170">
        <v>0</v>
      </c>
      <c r="O8" s="170">
        <v>827.29</v>
      </c>
      <c r="P8" s="170">
        <v>0</v>
      </c>
      <c r="Q8" s="170">
        <v>227.49</v>
      </c>
      <c r="R8" s="170">
        <v>0</v>
      </c>
    </row>
    <row r="9" spans="1:18">
      <c r="A9" s="171"/>
      <c r="B9" s="171"/>
      <c r="C9" s="40" t="s">
        <v>1303</v>
      </c>
      <c r="D9" s="172"/>
      <c r="E9" s="172"/>
      <c r="F9" s="172"/>
      <c r="G9" s="172"/>
      <c r="H9" s="172"/>
      <c r="I9" s="40"/>
      <c r="J9" s="193"/>
      <c r="K9" s="194"/>
      <c r="L9" s="195"/>
      <c r="M9" s="172"/>
      <c r="N9" s="172"/>
      <c r="O9" s="172"/>
      <c r="P9" s="172"/>
      <c r="Q9" s="172"/>
      <c r="R9" s="172"/>
    </row>
    <row r="10" spans="1:18">
      <c r="A10" s="171"/>
      <c r="B10" s="171"/>
      <c r="C10" s="32" t="s">
        <v>49</v>
      </c>
      <c r="D10" s="172"/>
      <c r="E10" s="172"/>
      <c r="F10" s="172"/>
      <c r="G10" s="172"/>
      <c r="H10" s="172"/>
      <c r="I10" s="32" t="s">
        <v>49</v>
      </c>
      <c r="J10" s="32" t="s">
        <v>1304</v>
      </c>
      <c r="K10" s="194">
        <v>9.958</v>
      </c>
      <c r="L10" s="195"/>
      <c r="M10" s="172"/>
      <c r="N10" s="172"/>
      <c r="O10" s="172"/>
      <c r="P10" s="172"/>
      <c r="Q10" s="172"/>
      <c r="R10" s="172"/>
    </row>
    <row r="11" spans="1:18">
      <c r="A11" s="171"/>
      <c r="B11" s="171"/>
      <c r="C11" s="173" t="s">
        <v>892</v>
      </c>
      <c r="D11" s="172"/>
      <c r="E11" s="172"/>
      <c r="F11" s="172"/>
      <c r="G11" s="172"/>
      <c r="H11" s="172"/>
      <c r="I11" s="173" t="s">
        <v>892</v>
      </c>
      <c r="J11" s="163"/>
      <c r="K11" s="164"/>
      <c r="L11" s="195"/>
      <c r="M11" s="172"/>
      <c r="N11" s="172"/>
      <c r="O11" s="172"/>
      <c r="P11" s="172"/>
      <c r="Q11" s="172"/>
      <c r="R11" s="172"/>
    </row>
    <row r="12" spans="1:18">
      <c r="A12" s="171"/>
      <c r="B12" s="171"/>
      <c r="C12" s="32" t="s">
        <v>1305</v>
      </c>
      <c r="D12" s="172"/>
      <c r="E12" s="172"/>
      <c r="F12" s="172"/>
      <c r="G12" s="172"/>
      <c r="H12" s="172"/>
      <c r="I12" s="173"/>
      <c r="J12" s="173"/>
      <c r="K12" s="194"/>
      <c r="L12" s="195"/>
      <c r="M12" s="172"/>
      <c r="N12" s="172"/>
      <c r="O12" s="172"/>
      <c r="P12" s="172"/>
      <c r="Q12" s="172"/>
      <c r="R12" s="172"/>
    </row>
    <row r="13" spans="1:18">
      <c r="A13" s="171"/>
      <c r="B13" s="171"/>
      <c r="C13" s="40" t="s">
        <v>925</v>
      </c>
      <c r="D13" s="172"/>
      <c r="E13" s="172"/>
      <c r="F13" s="172"/>
      <c r="G13" s="172"/>
      <c r="H13" s="172"/>
      <c r="I13" s="173"/>
      <c r="J13" s="173"/>
      <c r="K13" s="194"/>
      <c r="L13" s="195"/>
      <c r="M13" s="172"/>
      <c r="N13" s="172"/>
      <c r="O13" s="172"/>
      <c r="P13" s="172"/>
      <c r="Q13" s="172"/>
      <c r="R13" s="172"/>
    </row>
    <row r="14" spans="1:18">
      <c r="A14" s="171"/>
      <c r="B14" s="171"/>
      <c r="C14" s="173" t="s">
        <v>459</v>
      </c>
      <c r="D14" s="172"/>
      <c r="E14" s="172"/>
      <c r="F14" s="172"/>
      <c r="G14" s="172"/>
      <c r="H14" s="172"/>
      <c r="I14" s="163"/>
      <c r="J14" s="163"/>
      <c r="K14" s="164"/>
      <c r="L14" s="195"/>
      <c r="M14" s="172"/>
      <c r="N14" s="172"/>
      <c r="O14" s="172"/>
      <c r="P14" s="172"/>
      <c r="Q14" s="172"/>
      <c r="R14" s="172"/>
    </row>
    <row r="15" spans="1:18">
      <c r="A15" s="171"/>
      <c r="B15" s="171"/>
      <c r="C15" s="40" t="s">
        <v>1111</v>
      </c>
      <c r="D15" s="172"/>
      <c r="E15" s="172"/>
      <c r="F15" s="172"/>
      <c r="G15" s="172"/>
      <c r="H15" s="172"/>
      <c r="I15" s="40"/>
      <c r="J15" s="40"/>
      <c r="K15" s="196"/>
      <c r="L15" s="195"/>
      <c r="M15" s="172"/>
      <c r="N15" s="172"/>
      <c r="O15" s="172"/>
      <c r="P15" s="172"/>
      <c r="Q15" s="172"/>
      <c r="R15" s="172"/>
    </row>
    <row r="16" spans="1:18">
      <c r="A16" s="174"/>
      <c r="B16" s="174"/>
      <c r="C16" s="40" t="s">
        <v>47</v>
      </c>
      <c r="D16" s="175"/>
      <c r="E16" s="175"/>
      <c r="F16" s="175"/>
      <c r="G16" s="175"/>
      <c r="H16" s="175"/>
      <c r="I16" s="40" t="s">
        <v>47</v>
      </c>
      <c r="J16" s="197" t="s">
        <v>1160</v>
      </c>
      <c r="K16" s="195">
        <v>20.26</v>
      </c>
      <c r="L16" s="195"/>
      <c r="M16" s="175"/>
      <c r="N16" s="175"/>
      <c r="O16" s="175"/>
      <c r="P16" s="175"/>
      <c r="Q16" s="175"/>
      <c r="R16" s="175"/>
    </row>
    <row r="17" spans="1:18">
      <c r="A17" s="42">
        <v>2</v>
      </c>
      <c r="B17" s="169" t="s">
        <v>1306</v>
      </c>
      <c r="C17" s="40" t="s">
        <v>78</v>
      </c>
      <c r="D17" s="27">
        <f>E17+F17</f>
        <v>185.59</v>
      </c>
      <c r="E17" s="27">
        <f>G17+M17+O17+Q17</f>
        <v>185.59</v>
      </c>
      <c r="F17" s="27">
        <v>0</v>
      </c>
      <c r="G17" s="27">
        <v>7.49</v>
      </c>
      <c r="H17" s="27">
        <v>0</v>
      </c>
      <c r="I17" s="40"/>
      <c r="J17" s="193"/>
      <c r="K17" s="194"/>
      <c r="L17" s="193"/>
      <c r="M17" s="198">
        <v>14</v>
      </c>
      <c r="N17" s="198">
        <v>0</v>
      </c>
      <c r="O17" s="198">
        <v>111.56</v>
      </c>
      <c r="P17" s="198">
        <v>0</v>
      </c>
      <c r="Q17" s="198">
        <v>52.54</v>
      </c>
      <c r="R17" s="198">
        <v>0</v>
      </c>
    </row>
    <row r="18" spans="1:18">
      <c r="A18" s="44"/>
      <c r="B18" s="171"/>
      <c r="C18" s="40" t="s">
        <v>632</v>
      </c>
      <c r="D18" s="31"/>
      <c r="E18" s="31"/>
      <c r="F18" s="31"/>
      <c r="G18" s="31"/>
      <c r="H18" s="31"/>
      <c r="I18" s="40"/>
      <c r="J18" s="193"/>
      <c r="K18" s="194"/>
      <c r="L18" s="193"/>
      <c r="M18" s="199"/>
      <c r="N18" s="199"/>
      <c r="O18" s="199"/>
      <c r="P18" s="199"/>
      <c r="Q18" s="199"/>
      <c r="R18" s="199"/>
    </row>
    <row r="19" spans="1:18">
      <c r="A19" s="44"/>
      <c r="B19" s="171"/>
      <c r="C19" s="40" t="s">
        <v>260</v>
      </c>
      <c r="D19" s="31"/>
      <c r="E19" s="31"/>
      <c r="F19" s="31"/>
      <c r="G19" s="31"/>
      <c r="H19" s="31"/>
      <c r="I19" s="40" t="s">
        <v>260</v>
      </c>
      <c r="J19" s="32" t="s">
        <v>1307</v>
      </c>
      <c r="K19" s="194">
        <v>0.07</v>
      </c>
      <c r="L19" s="193"/>
      <c r="M19" s="199"/>
      <c r="N19" s="199"/>
      <c r="O19" s="199"/>
      <c r="P19" s="199"/>
      <c r="Q19" s="199"/>
      <c r="R19" s="199"/>
    </row>
    <row r="20" spans="1:18">
      <c r="A20" s="44"/>
      <c r="B20" s="171"/>
      <c r="C20" s="40" t="s">
        <v>1308</v>
      </c>
      <c r="D20" s="31"/>
      <c r="E20" s="31"/>
      <c r="F20" s="31"/>
      <c r="G20" s="31"/>
      <c r="H20" s="31"/>
      <c r="I20" s="40"/>
      <c r="J20" s="173"/>
      <c r="K20" s="194"/>
      <c r="L20" s="193"/>
      <c r="M20" s="199"/>
      <c r="N20" s="199"/>
      <c r="O20" s="199"/>
      <c r="P20" s="199"/>
      <c r="Q20" s="199"/>
      <c r="R20" s="199"/>
    </row>
    <row r="21" spans="1:18">
      <c r="A21" s="44"/>
      <c r="B21" s="171"/>
      <c r="C21" s="40" t="s">
        <v>982</v>
      </c>
      <c r="D21" s="31"/>
      <c r="E21" s="31"/>
      <c r="F21" s="31"/>
      <c r="G21" s="31"/>
      <c r="H21" s="31"/>
      <c r="I21" s="40"/>
      <c r="J21" s="173"/>
      <c r="K21" s="194"/>
      <c r="L21" s="193"/>
      <c r="M21" s="199"/>
      <c r="N21" s="199"/>
      <c r="O21" s="199"/>
      <c r="P21" s="199"/>
      <c r="Q21" s="199"/>
      <c r="R21" s="199"/>
    </row>
    <row r="22" spans="1:18">
      <c r="A22" s="46"/>
      <c r="B22" s="174"/>
      <c r="C22" s="40" t="s">
        <v>63</v>
      </c>
      <c r="D22" s="35"/>
      <c r="E22" s="35"/>
      <c r="F22" s="35"/>
      <c r="G22" s="35"/>
      <c r="H22" s="35"/>
      <c r="I22" s="40" t="s">
        <v>63</v>
      </c>
      <c r="J22" s="142" t="s">
        <v>254</v>
      </c>
      <c r="K22" s="32">
        <v>7.42</v>
      </c>
      <c r="L22" s="193">
        <v>0</v>
      </c>
      <c r="M22" s="200"/>
      <c r="N22" s="200"/>
      <c r="O22" s="200"/>
      <c r="P22" s="200"/>
      <c r="Q22" s="200"/>
      <c r="R22" s="200"/>
    </row>
    <row r="23" spans="1:18">
      <c r="A23" s="169">
        <v>3</v>
      </c>
      <c r="B23" s="169" t="s">
        <v>1309</v>
      </c>
      <c r="C23" s="40" t="s">
        <v>1310</v>
      </c>
      <c r="D23" s="170">
        <f>SUM(E23:F43)</f>
        <v>639</v>
      </c>
      <c r="E23" s="170">
        <v>638.79</v>
      </c>
      <c r="F23" s="170">
        <v>0.21</v>
      </c>
      <c r="G23" s="170">
        <v>67.8236</v>
      </c>
      <c r="H23" s="170">
        <v>0</v>
      </c>
      <c r="I23" s="40"/>
      <c r="J23" s="193"/>
      <c r="K23" s="195"/>
      <c r="L23" s="195"/>
      <c r="M23" s="170">
        <v>13.1</v>
      </c>
      <c r="N23" s="170">
        <v>0.03</v>
      </c>
      <c r="O23" s="170">
        <v>273.07</v>
      </c>
      <c r="P23" s="170">
        <v>0.18</v>
      </c>
      <c r="Q23" s="170">
        <v>284.8</v>
      </c>
      <c r="R23" s="170">
        <v>0</v>
      </c>
    </row>
    <row r="24" spans="1:18">
      <c r="A24" s="171"/>
      <c r="B24" s="171"/>
      <c r="C24" s="40" t="s">
        <v>208</v>
      </c>
      <c r="D24" s="172"/>
      <c r="E24" s="172"/>
      <c r="F24" s="172"/>
      <c r="G24" s="172"/>
      <c r="H24" s="172"/>
      <c r="I24" s="40"/>
      <c r="J24" s="193"/>
      <c r="K24" s="195"/>
      <c r="L24" s="195"/>
      <c r="M24" s="172"/>
      <c r="N24" s="172"/>
      <c r="O24" s="172"/>
      <c r="P24" s="172"/>
      <c r="Q24" s="172"/>
      <c r="R24" s="172"/>
    </row>
    <row r="25" spans="1:18">
      <c r="A25" s="171"/>
      <c r="B25" s="171"/>
      <c r="C25" s="40" t="s">
        <v>229</v>
      </c>
      <c r="D25" s="172"/>
      <c r="E25" s="172"/>
      <c r="F25" s="172"/>
      <c r="G25" s="172"/>
      <c r="H25" s="172"/>
      <c r="I25" s="40"/>
      <c r="J25" s="193"/>
      <c r="K25" s="195"/>
      <c r="L25" s="195"/>
      <c r="M25" s="172"/>
      <c r="N25" s="172"/>
      <c r="O25" s="172"/>
      <c r="P25" s="172"/>
      <c r="Q25" s="172"/>
      <c r="R25" s="172"/>
    </row>
    <row r="26" spans="1:18">
      <c r="A26" s="171"/>
      <c r="B26" s="171"/>
      <c r="C26" s="40" t="s">
        <v>94</v>
      </c>
      <c r="D26" s="172"/>
      <c r="E26" s="172"/>
      <c r="F26" s="172"/>
      <c r="G26" s="172"/>
      <c r="H26" s="172"/>
      <c r="I26" s="40" t="s">
        <v>94</v>
      </c>
      <c r="J26" s="40" t="s">
        <v>171</v>
      </c>
      <c r="K26" s="195">
        <v>11.51</v>
      </c>
      <c r="L26" s="195"/>
      <c r="M26" s="172"/>
      <c r="N26" s="172"/>
      <c r="O26" s="172"/>
      <c r="P26" s="172"/>
      <c r="Q26" s="172"/>
      <c r="R26" s="172"/>
    </row>
    <row r="27" spans="1:18">
      <c r="A27" s="171"/>
      <c r="B27" s="171"/>
      <c r="C27" s="40" t="s">
        <v>96</v>
      </c>
      <c r="D27" s="172"/>
      <c r="E27" s="172"/>
      <c r="F27" s="172"/>
      <c r="G27" s="172"/>
      <c r="H27" s="172"/>
      <c r="I27" s="40" t="s">
        <v>96</v>
      </c>
      <c r="J27" s="72" t="s">
        <v>1311</v>
      </c>
      <c r="K27" s="195">
        <v>0.71</v>
      </c>
      <c r="L27" s="195"/>
      <c r="M27" s="172"/>
      <c r="N27" s="172"/>
      <c r="O27" s="172"/>
      <c r="P27" s="172"/>
      <c r="Q27" s="172"/>
      <c r="R27" s="172"/>
    </row>
    <row r="28" spans="1:18">
      <c r="A28" s="171"/>
      <c r="B28" s="171"/>
      <c r="C28" s="40" t="s">
        <v>40</v>
      </c>
      <c r="D28" s="172"/>
      <c r="E28" s="172"/>
      <c r="F28" s="172"/>
      <c r="G28" s="172"/>
      <c r="H28" s="172"/>
      <c r="I28" s="40"/>
      <c r="J28" s="32"/>
      <c r="K28" s="195"/>
      <c r="L28" s="195"/>
      <c r="M28" s="172"/>
      <c r="N28" s="172"/>
      <c r="O28" s="172"/>
      <c r="P28" s="172"/>
      <c r="Q28" s="172"/>
      <c r="R28" s="172"/>
    </row>
    <row r="29" spans="1:18">
      <c r="A29" s="171"/>
      <c r="B29" s="171"/>
      <c r="C29" s="40" t="s">
        <v>1312</v>
      </c>
      <c r="D29" s="172"/>
      <c r="E29" s="172"/>
      <c r="F29" s="172"/>
      <c r="G29" s="172"/>
      <c r="H29" s="172"/>
      <c r="I29" s="40" t="s">
        <v>1312</v>
      </c>
      <c r="J29" s="32" t="s">
        <v>104</v>
      </c>
      <c r="K29" s="195">
        <v>15.15</v>
      </c>
      <c r="L29" s="195"/>
      <c r="M29" s="172"/>
      <c r="N29" s="172"/>
      <c r="O29" s="172"/>
      <c r="P29" s="172"/>
      <c r="Q29" s="172"/>
      <c r="R29" s="172"/>
    </row>
    <row r="30" spans="1:18">
      <c r="A30" s="171"/>
      <c r="B30" s="171"/>
      <c r="C30" s="32" t="s">
        <v>168</v>
      </c>
      <c r="D30" s="172"/>
      <c r="E30" s="172"/>
      <c r="F30" s="172"/>
      <c r="G30" s="172"/>
      <c r="H30" s="172"/>
      <c r="I30" s="32" t="s">
        <v>168</v>
      </c>
      <c r="J30" s="201" t="s">
        <v>210</v>
      </c>
      <c r="K30" s="194">
        <v>0.99</v>
      </c>
      <c r="L30" s="195"/>
      <c r="M30" s="172"/>
      <c r="N30" s="172"/>
      <c r="O30" s="172"/>
      <c r="P30" s="172"/>
      <c r="Q30" s="172"/>
      <c r="R30" s="172"/>
    </row>
    <row r="31" spans="1:18">
      <c r="A31" s="171"/>
      <c r="B31" s="171"/>
      <c r="C31" s="32" t="s">
        <v>89</v>
      </c>
      <c r="D31" s="172"/>
      <c r="E31" s="172"/>
      <c r="F31" s="172"/>
      <c r="G31" s="172"/>
      <c r="H31" s="172"/>
      <c r="I31" s="32" t="s">
        <v>89</v>
      </c>
      <c r="J31" s="202" t="s">
        <v>70</v>
      </c>
      <c r="K31" s="203" t="s">
        <v>1313</v>
      </c>
      <c r="L31" s="195"/>
      <c r="M31" s="172"/>
      <c r="N31" s="172"/>
      <c r="O31" s="172"/>
      <c r="P31" s="172"/>
      <c r="Q31" s="172"/>
      <c r="R31" s="172"/>
    </row>
    <row r="32" spans="1:18">
      <c r="A32" s="171"/>
      <c r="B32" s="171"/>
      <c r="C32" s="32" t="s">
        <v>1314</v>
      </c>
      <c r="D32" s="172"/>
      <c r="E32" s="172"/>
      <c r="F32" s="172"/>
      <c r="G32" s="172"/>
      <c r="H32" s="172"/>
      <c r="I32" s="173"/>
      <c r="J32" s="173"/>
      <c r="K32" s="194"/>
      <c r="L32" s="195"/>
      <c r="M32" s="172"/>
      <c r="N32" s="172"/>
      <c r="O32" s="172"/>
      <c r="P32" s="172"/>
      <c r="Q32" s="172"/>
      <c r="R32" s="172"/>
    </row>
    <row r="33" spans="1:18">
      <c r="A33" s="171"/>
      <c r="B33" s="171"/>
      <c r="C33" s="173" t="s">
        <v>41</v>
      </c>
      <c r="D33" s="172"/>
      <c r="E33" s="172"/>
      <c r="F33" s="172"/>
      <c r="G33" s="172"/>
      <c r="H33" s="172"/>
      <c r="I33" s="173"/>
      <c r="J33" s="173"/>
      <c r="K33" s="194"/>
      <c r="L33" s="195"/>
      <c r="M33" s="172"/>
      <c r="N33" s="172"/>
      <c r="O33" s="172"/>
      <c r="P33" s="172"/>
      <c r="Q33" s="172"/>
      <c r="R33" s="172"/>
    </row>
    <row r="34" spans="1:18">
      <c r="A34" s="171"/>
      <c r="B34" s="171"/>
      <c r="C34" s="40" t="s">
        <v>44</v>
      </c>
      <c r="D34" s="172"/>
      <c r="E34" s="172"/>
      <c r="F34" s="172"/>
      <c r="G34" s="172"/>
      <c r="H34" s="172"/>
      <c r="I34" s="40"/>
      <c r="J34" s="142"/>
      <c r="K34" s="65"/>
      <c r="L34" s="195"/>
      <c r="M34" s="172"/>
      <c r="N34" s="172"/>
      <c r="O34" s="172"/>
      <c r="P34" s="172"/>
      <c r="Q34" s="172"/>
      <c r="R34" s="172"/>
    </row>
    <row r="35" spans="1:18">
      <c r="A35" s="171"/>
      <c r="B35" s="171"/>
      <c r="C35" s="40" t="s">
        <v>58</v>
      </c>
      <c r="D35" s="172"/>
      <c r="E35" s="172"/>
      <c r="F35" s="172"/>
      <c r="G35" s="172"/>
      <c r="H35" s="172"/>
      <c r="I35" s="40"/>
      <c r="J35" s="40"/>
      <c r="K35" s="196"/>
      <c r="L35" s="195"/>
      <c r="M35" s="172"/>
      <c r="N35" s="172"/>
      <c r="O35" s="172"/>
      <c r="P35" s="172"/>
      <c r="Q35" s="172"/>
      <c r="R35" s="172"/>
    </row>
    <row r="36" spans="1:18">
      <c r="A36" s="171"/>
      <c r="B36" s="171"/>
      <c r="C36" s="40" t="s">
        <v>309</v>
      </c>
      <c r="D36" s="172"/>
      <c r="E36" s="172"/>
      <c r="F36" s="172"/>
      <c r="G36" s="172"/>
      <c r="H36" s="172"/>
      <c r="I36" s="40" t="s">
        <v>309</v>
      </c>
      <c r="J36" s="40" t="s">
        <v>1315</v>
      </c>
      <c r="K36" s="196">
        <v>0.53</v>
      </c>
      <c r="L36" s="195"/>
      <c r="M36" s="172"/>
      <c r="N36" s="172"/>
      <c r="O36" s="172"/>
      <c r="P36" s="172"/>
      <c r="Q36" s="172"/>
      <c r="R36" s="172"/>
    </row>
    <row r="37" spans="1:18">
      <c r="A37" s="171"/>
      <c r="B37" s="171"/>
      <c r="C37" s="173" t="s">
        <v>687</v>
      </c>
      <c r="D37" s="172"/>
      <c r="E37" s="172"/>
      <c r="F37" s="172"/>
      <c r="G37" s="172"/>
      <c r="H37" s="172"/>
      <c r="I37" s="173"/>
      <c r="J37" s="173"/>
      <c r="K37" s="194"/>
      <c r="L37" s="195"/>
      <c r="M37" s="172"/>
      <c r="N37" s="172"/>
      <c r="O37" s="172"/>
      <c r="P37" s="172"/>
      <c r="Q37" s="172"/>
      <c r="R37" s="172"/>
    </row>
    <row r="38" spans="1:18">
      <c r="A38" s="171"/>
      <c r="B38" s="171"/>
      <c r="C38" s="173" t="s">
        <v>720</v>
      </c>
      <c r="D38" s="172"/>
      <c r="E38" s="172"/>
      <c r="F38" s="172"/>
      <c r="G38" s="172"/>
      <c r="H38" s="172"/>
      <c r="I38" s="173"/>
      <c r="J38" s="173"/>
      <c r="K38" s="194"/>
      <c r="L38" s="195"/>
      <c r="M38" s="172"/>
      <c r="N38" s="172"/>
      <c r="O38" s="172"/>
      <c r="P38" s="172"/>
      <c r="Q38" s="172"/>
      <c r="R38" s="172"/>
    </row>
    <row r="39" spans="1:18">
      <c r="A39" s="171"/>
      <c r="B39" s="171"/>
      <c r="C39" s="40" t="s">
        <v>495</v>
      </c>
      <c r="D39" s="172"/>
      <c r="E39" s="172"/>
      <c r="F39" s="172"/>
      <c r="G39" s="172"/>
      <c r="H39" s="172"/>
      <c r="I39" s="40" t="s">
        <v>495</v>
      </c>
      <c r="J39" s="142" t="s">
        <v>329</v>
      </c>
      <c r="K39" s="204">
        <v>9.9</v>
      </c>
      <c r="L39" s="195"/>
      <c r="M39" s="172"/>
      <c r="N39" s="172"/>
      <c r="O39" s="172"/>
      <c r="P39" s="172"/>
      <c r="Q39" s="172"/>
      <c r="R39" s="172"/>
    </row>
    <row r="40" spans="1:18">
      <c r="A40" s="171"/>
      <c r="B40" s="171"/>
      <c r="C40" s="40" t="s">
        <v>169</v>
      </c>
      <c r="D40" s="172"/>
      <c r="E40" s="172"/>
      <c r="F40" s="172"/>
      <c r="G40" s="172"/>
      <c r="H40" s="172"/>
      <c r="I40" s="40" t="s">
        <v>169</v>
      </c>
      <c r="J40" s="142" t="s">
        <v>1316</v>
      </c>
      <c r="K40" s="204">
        <v>13.5936</v>
      </c>
      <c r="L40" s="195"/>
      <c r="M40" s="172"/>
      <c r="N40" s="172"/>
      <c r="O40" s="172"/>
      <c r="P40" s="172"/>
      <c r="Q40" s="172"/>
      <c r="R40" s="172"/>
    </row>
    <row r="41" spans="1:18">
      <c r="A41" s="171"/>
      <c r="B41" s="171"/>
      <c r="C41" s="32" t="s">
        <v>53</v>
      </c>
      <c r="D41" s="172"/>
      <c r="E41" s="172"/>
      <c r="F41" s="172"/>
      <c r="G41" s="172"/>
      <c r="H41" s="172"/>
      <c r="I41" s="32" t="s">
        <v>53</v>
      </c>
      <c r="J41" s="40" t="s">
        <v>171</v>
      </c>
      <c r="K41" s="195">
        <v>3.98</v>
      </c>
      <c r="L41" s="195"/>
      <c r="M41" s="172"/>
      <c r="N41" s="172"/>
      <c r="O41" s="172"/>
      <c r="P41" s="172"/>
      <c r="Q41" s="172"/>
      <c r="R41" s="172"/>
    </row>
    <row r="42" spans="1:18">
      <c r="A42" s="171"/>
      <c r="B42" s="171"/>
      <c r="C42" s="40" t="s">
        <v>90</v>
      </c>
      <c r="D42" s="172"/>
      <c r="E42" s="172"/>
      <c r="F42" s="172"/>
      <c r="G42" s="172"/>
      <c r="H42" s="172"/>
      <c r="I42" s="40" t="s">
        <v>90</v>
      </c>
      <c r="J42" s="41" t="s">
        <v>1179</v>
      </c>
      <c r="K42" s="195">
        <v>10.42</v>
      </c>
      <c r="L42" s="195"/>
      <c r="M42" s="172"/>
      <c r="N42" s="172"/>
      <c r="O42" s="172"/>
      <c r="P42" s="172"/>
      <c r="Q42" s="172"/>
      <c r="R42" s="172"/>
    </row>
    <row r="43" spans="1:18">
      <c r="A43" s="174"/>
      <c r="B43" s="174"/>
      <c r="C43" s="32" t="s">
        <v>269</v>
      </c>
      <c r="D43" s="175"/>
      <c r="E43" s="175"/>
      <c r="F43" s="175"/>
      <c r="G43" s="175"/>
      <c r="H43" s="175"/>
      <c r="I43" s="32" t="s">
        <v>269</v>
      </c>
      <c r="J43" s="32" t="s">
        <v>1317</v>
      </c>
      <c r="K43" s="194">
        <v>1.04</v>
      </c>
      <c r="L43" s="32">
        <v>0</v>
      </c>
      <c r="M43" s="175"/>
      <c r="N43" s="175"/>
      <c r="O43" s="175"/>
      <c r="P43" s="175"/>
      <c r="Q43" s="175"/>
      <c r="R43" s="175"/>
    </row>
    <row r="44" spans="1:18">
      <c r="A44" s="44">
        <v>4</v>
      </c>
      <c r="B44" s="176" t="s">
        <v>1318</v>
      </c>
      <c r="C44" s="40" t="s">
        <v>1158</v>
      </c>
      <c r="D44" s="170">
        <f>E44+F44</f>
        <v>146.13</v>
      </c>
      <c r="E44" s="170">
        <v>146.04</v>
      </c>
      <c r="F44" s="172">
        <v>0.09</v>
      </c>
      <c r="G44" s="170">
        <v>45.68</v>
      </c>
      <c r="H44" s="170">
        <v>0</v>
      </c>
      <c r="I44" s="40"/>
      <c r="J44" s="193"/>
      <c r="K44" s="194"/>
      <c r="L44" s="195"/>
      <c r="M44" s="170">
        <v>13.63</v>
      </c>
      <c r="N44" s="170">
        <v>0</v>
      </c>
      <c r="O44" s="195">
        <v>22.72</v>
      </c>
      <c r="P44" s="195">
        <v>0.03</v>
      </c>
      <c r="Q44" s="195">
        <v>64.01</v>
      </c>
      <c r="R44" s="195">
        <v>0.06</v>
      </c>
    </row>
    <row r="45" spans="1:18">
      <c r="A45" s="44"/>
      <c r="B45" s="176"/>
      <c r="C45" s="40" t="s">
        <v>48</v>
      </c>
      <c r="D45" s="172"/>
      <c r="E45" s="172"/>
      <c r="F45" s="172"/>
      <c r="G45" s="172"/>
      <c r="H45" s="172"/>
      <c r="I45" s="40" t="s">
        <v>48</v>
      </c>
      <c r="J45" s="60" t="s">
        <v>85</v>
      </c>
      <c r="K45" s="194">
        <v>0.81</v>
      </c>
      <c r="L45" s="195">
        <v>0</v>
      </c>
      <c r="M45" s="172"/>
      <c r="N45" s="172"/>
      <c r="O45" s="195"/>
      <c r="P45" s="195"/>
      <c r="Q45" s="195"/>
      <c r="R45" s="195"/>
    </row>
    <row r="46" spans="1:18">
      <c r="A46" s="44"/>
      <c r="B46" s="176"/>
      <c r="C46" s="40" t="s">
        <v>930</v>
      </c>
      <c r="D46" s="172"/>
      <c r="E46" s="172"/>
      <c r="F46" s="172"/>
      <c r="G46" s="172"/>
      <c r="H46" s="172"/>
      <c r="I46" s="40"/>
      <c r="J46" s="193"/>
      <c r="K46" s="194"/>
      <c r="L46" s="195">
        <v>0</v>
      </c>
      <c r="M46" s="172"/>
      <c r="N46" s="172"/>
      <c r="O46" s="195"/>
      <c r="P46" s="195"/>
      <c r="Q46" s="195"/>
      <c r="R46" s="195"/>
    </row>
    <row r="47" spans="1:18">
      <c r="A47" s="44"/>
      <c r="B47" s="176"/>
      <c r="C47" s="40" t="s">
        <v>84</v>
      </c>
      <c r="D47" s="172"/>
      <c r="E47" s="172"/>
      <c r="F47" s="172"/>
      <c r="G47" s="172"/>
      <c r="H47" s="172"/>
      <c r="I47" s="40"/>
      <c r="J47" s="193"/>
      <c r="K47" s="194"/>
      <c r="L47" s="195">
        <v>0</v>
      </c>
      <c r="M47" s="172"/>
      <c r="N47" s="172"/>
      <c r="O47" s="195"/>
      <c r="P47" s="195"/>
      <c r="Q47" s="195"/>
      <c r="R47" s="195"/>
    </row>
    <row r="48" spans="1:18">
      <c r="A48" s="44"/>
      <c r="B48" s="176"/>
      <c r="C48" s="40" t="s">
        <v>536</v>
      </c>
      <c r="D48" s="172"/>
      <c r="E48" s="172"/>
      <c r="F48" s="172"/>
      <c r="G48" s="172"/>
      <c r="H48" s="172"/>
      <c r="I48" s="40"/>
      <c r="J48" s="193"/>
      <c r="K48" s="194"/>
      <c r="L48" s="195">
        <v>0</v>
      </c>
      <c r="M48" s="172"/>
      <c r="N48" s="172"/>
      <c r="O48" s="195"/>
      <c r="P48" s="195"/>
      <c r="Q48" s="195"/>
      <c r="R48" s="195"/>
    </row>
    <row r="49" spans="1:18">
      <c r="A49" s="44"/>
      <c r="B49" s="176"/>
      <c r="C49" s="32" t="s">
        <v>1319</v>
      </c>
      <c r="D49" s="172"/>
      <c r="E49" s="172"/>
      <c r="F49" s="172"/>
      <c r="G49" s="172"/>
      <c r="H49" s="172"/>
      <c r="I49" s="173"/>
      <c r="J49" s="173"/>
      <c r="K49" s="205"/>
      <c r="L49" s="195">
        <v>0</v>
      </c>
      <c r="M49" s="172"/>
      <c r="N49" s="172"/>
      <c r="O49" s="195"/>
      <c r="P49" s="195"/>
      <c r="Q49" s="195"/>
      <c r="R49" s="195"/>
    </row>
    <row r="50" spans="1:18">
      <c r="A50" s="44"/>
      <c r="B50" s="176"/>
      <c r="C50" s="32" t="s">
        <v>583</v>
      </c>
      <c r="D50" s="172"/>
      <c r="E50" s="172"/>
      <c r="F50" s="172"/>
      <c r="G50" s="172"/>
      <c r="H50" s="172"/>
      <c r="I50" s="173"/>
      <c r="J50" s="173"/>
      <c r="K50" s="205"/>
      <c r="L50" s="195">
        <v>0</v>
      </c>
      <c r="M50" s="172"/>
      <c r="N50" s="172"/>
      <c r="O50" s="195"/>
      <c r="P50" s="195"/>
      <c r="Q50" s="195"/>
      <c r="R50" s="195"/>
    </row>
    <row r="51" spans="1:18">
      <c r="A51" s="44"/>
      <c r="B51" s="176"/>
      <c r="C51" s="40" t="s">
        <v>322</v>
      </c>
      <c r="D51" s="172"/>
      <c r="E51" s="172"/>
      <c r="F51" s="172"/>
      <c r="G51" s="172"/>
      <c r="H51" s="172"/>
      <c r="I51" s="40" t="s">
        <v>322</v>
      </c>
      <c r="J51" s="142" t="s">
        <v>329</v>
      </c>
      <c r="K51" s="204">
        <v>11.41</v>
      </c>
      <c r="L51" s="195">
        <v>0</v>
      </c>
      <c r="M51" s="172"/>
      <c r="N51" s="172"/>
      <c r="O51" s="195"/>
      <c r="P51" s="195"/>
      <c r="Q51" s="195"/>
      <c r="R51" s="195"/>
    </row>
    <row r="52" spans="1:18">
      <c r="A52" s="44"/>
      <c r="B52" s="176"/>
      <c r="C52" s="32" t="s">
        <v>1320</v>
      </c>
      <c r="D52" s="172"/>
      <c r="E52" s="172"/>
      <c r="F52" s="172"/>
      <c r="G52" s="172"/>
      <c r="H52" s="172"/>
      <c r="I52" s="40"/>
      <c r="J52" s="142"/>
      <c r="K52" s="204"/>
      <c r="L52" s="195">
        <v>0</v>
      </c>
      <c r="M52" s="172"/>
      <c r="N52" s="172"/>
      <c r="O52" s="195"/>
      <c r="P52" s="195"/>
      <c r="Q52" s="195"/>
      <c r="R52" s="195"/>
    </row>
    <row r="53" spans="1:18">
      <c r="A53" s="44"/>
      <c r="B53" s="176"/>
      <c r="C53" s="32" t="s">
        <v>197</v>
      </c>
      <c r="D53" s="172"/>
      <c r="E53" s="172"/>
      <c r="F53" s="172"/>
      <c r="G53" s="172"/>
      <c r="H53" s="172"/>
      <c r="I53" s="32"/>
      <c r="J53" s="32"/>
      <c r="K53" s="194"/>
      <c r="L53" s="195">
        <v>0</v>
      </c>
      <c r="M53" s="172"/>
      <c r="N53" s="172"/>
      <c r="O53" s="195"/>
      <c r="P53" s="195"/>
      <c r="Q53" s="195"/>
      <c r="R53" s="195"/>
    </row>
    <row r="54" spans="1:18">
      <c r="A54" s="44"/>
      <c r="B54" s="176"/>
      <c r="C54" s="40" t="s">
        <v>249</v>
      </c>
      <c r="D54" s="172"/>
      <c r="E54" s="172"/>
      <c r="F54" s="172"/>
      <c r="G54" s="172"/>
      <c r="H54" s="172"/>
      <c r="I54" s="40" t="s">
        <v>249</v>
      </c>
      <c r="J54" s="142" t="s">
        <v>320</v>
      </c>
      <c r="K54" s="204">
        <v>3.5</v>
      </c>
      <c r="L54" s="195"/>
      <c r="M54" s="172"/>
      <c r="N54" s="172"/>
      <c r="O54" s="195"/>
      <c r="P54" s="195"/>
      <c r="Q54" s="195"/>
      <c r="R54" s="195"/>
    </row>
    <row r="55" spans="1:18">
      <c r="A55" s="44"/>
      <c r="B55" s="176"/>
      <c r="C55" s="177" t="s">
        <v>52</v>
      </c>
      <c r="D55" s="172"/>
      <c r="E55" s="172"/>
      <c r="F55" s="172"/>
      <c r="G55" s="172"/>
      <c r="H55" s="172"/>
      <c r="I55" s="173" t="s">
        <v>52</v>
      </c>
      <c r="J55" s="60" t="s">
        <v>497</v>
      </c>
      <c r="K55" s="194">
        <v>9.84</v>
      </c>
      <c r="L55" s="195">
        <v>0</v>
      </c>
      <c r="M55" s="172"/>
      <c r="N55" s="172"/>
      <c r="O55" s="195"/>
      <c r="P55" s="195"/>
      <c r="Q55" s="195"/>
      <c r="R55" s="195"/>
    </row>
    <row r="56" spans="1:18">
      <c r="A56" s="44"/>
      <c r="B56" s="176"/>
      <c r="C56" s="177" t="s">
        <v>180</v>
      </c>
      <c r="D56" s="172"/>
      <c r="E56" s="172"/>
      <c r="F56" s="172"/>
      <c r="G56" s="172"/>
      <c r="H56" s="172"/>
      <c r="I56" s="173" t="s">
        <v>180</v>
      </c>
      <c r="J56" s="173">
        <v>9</v>
      </c>
      <c r="K56" s="194">
        <v>8.4</v>
      </c>
      <c r="L56" s="195">
        <v>0</v>
      </c>
      <c r="M56" s="172"/>
      <c r="N56" s="172"/>
      <c r="O56" s="195"/>
      <c r="P56" s="195"/>
      <c r="Q56" s="195"/>
      <c r="R56" s="195"/>
    </row>
    <row r="57" spans="1:18">
      <c r="A57" s="44"/>
      <c r="B57" s="176"/>
      <c r="C57" s="41" t="s">
        <v>945</v>
      </c>
      <c r="D57" s="172"/>
      <c r="E57" s="172"/>
      <c r="F57" s="172"/>
      <c r="G57" s="172"/>
      <c r="H57" s="172"/>
      <c r="I57" s="41" t="s">
        <v>945</v>
      </c>
      <c r="J57" s="41" t="s">
        <v>1321</v>
      </c>
      <c r="K57" s="164">
        <v>4.3</v>
      </c>
      <c r="L57" s="195">
        <v>0</v>
      </c>
      <c r="M57" s="172"/>
      <c r="N57" s="172"/>
      <c r="O57" s="195"/>
      <c r="P57" s="195"/>
      <c r="Q57" s="195"/>
      <c r="R57" s="195"/>
    </row>
    <row r="58" spans="1:18">
      <c r="A58" s="32"/>
      <c r="B58" s="32"/>
      <c r="C58" s="32" t="s">
        <v>1322</v>
      </c>
      <c r="D58" s="32"/>
      <c r="E58" s="172"/>
      <c r="F58" s="172"/>
      <c r="G58" s="32"/>
      <c r="H58" s="32"/>
      <c r="I58" s="193" t="s">
        <v>1322</v>
      </c>
      <c r="J58" s="32" t="s">
        <v>1323</v>
      </c>
      <c r="K58" s="32">
        <v>0.01</v>
      </c>
      <c r="L58" s="195">
        <v>0</v>
      </c>
      <c r="M58" s="32"/>
      <c r="N58" s="32"/>
      <c r="O58" s="206"/>
      <c r="P58" s="206"/>
      <c r="Q58" s="206"/>
      <c r="R58" s="206"/>
    </row>
    <row r="59" spans="1:18">
      <c r="A59" s="44"/>
      <c r="B59" s="176"/>
      <c r="C59" s="40" t="s">
        <v>1324</v>
      </c>
      <c r="D59" s="172"/>
      <c r="E59" s="172"/>
      <c r="F59" s="172"/>
      <c r="G59" s="172"/>
      <c r="H59" s="172"/>
      <c r="I59" s="40"/>
      <c r="J59" s="193"/>
      <c r="K59" s="194"/>
      <c r="L59" s="195">
        <v>0</v>
      </c>
      <c r="M59" s="172"/>
      <c r="N59" s="172"/>
      <c r="O59" s="195"/>
      <c r="P59" s="195"/>
      <c r="Q59" s="195"/>
      <c r="R59" s="195"/>
    </row>
    <row r="60" spans="1:18">
      <c r="A60" s="44"/>
      <c r="B60" s="176"/>
      <c r="C60" s="178" t="s">
        <v>50</v>
      </c>
      <c r="D60" s="172"/>
      <c r="E60" s="172"/>
      <c r="F60" s="172"/>
      <c r="G60" s="172"/>
      <c r="H60" s="172"/>
      <c r="I60" s="178" t="s">
        <v>50</v>
      </c>
      <c r="J60" s="32" t="s">
        <v>1315</v>
      </c>
      <c r="K60" s="195">
        <v>2.8</v>
      </c>
      <c r="L60" s="195">
        <v>0</v>
      </c>
      <c r="M60" s="172"/>
      <c r="N60" s="172"/>
      <c r="O60" s="195"/>
      <c r="P60" s="195"/>
      <c r="Q60" s="195"/>
      <c r="R60" s="195"/>
    </row>
    <row r="61" spans="1:18">
      <c r="A61" s="179"/>
      <c r="B61" s="180"/>
      <c r="C61" s="181" t="s">
        <v>51</v>
      </c>
      <c r="D61" s="172"/>
      <c r="E61" s="172"/>
      <c r="F61" s="172"/>
      <c r="G61" s="172"/>
      <c r="H61" s="172"/>
      <c r="I61" s="40" t="s">
        <v>51</v>
      </c>
      <c r="J61" s="142" t="s">
        <v>351</v>
      </c>
      <c r="K61" s="204">
        <v>4.61</v>
      </c>
      <c r="L61" s="195"/>
      <c r="M61" s="172"/>
      <c r="N61" s="172"/>
      <c r="O61" s="195"/>
      <c r="P61" s="195"/>
      <c r="Q61" s="195"/>
      <c r="R61" s="195"/>
    </row>
    <row r="62" spans="1:18">
      <c r="A62" s="44"/>
      <c r="B62" s="176"/>
      <c r="C62" s="40" t="s">
        <v>754</v>
      </c>
      <c r="D62" s="175"/>
      <c r="E62" s="175"/>
      <c r="F62" s="172"/>
      <c r="G62" s="175"/>
      <c r="H62" s="175"/>
      <c r="I62" s="40"/>
      <c r="J62" s="193"/>
      <c r="K62" s="194"/>
      <c r="L62" s="195">
        <v>0</v>
      </c>
      <c r="M62" s="175"/>
      <c r="N62" s="175"/>
      <c r="O62" s="195"/>
      <c r="P62" s="195"/>
      <c r="Q62" s="195"/>
      <c r="R62" s="195"/>
    </row>
    <row r="63" spans="1:18">
      <c r="A63" s="182">
        <v>5</v>
      </c>
      <c r="B63" s="183" t="s">
        <v>1325</v>
      </c>
      <c r="C63" s="184" t="s">
        <v>93</v>
      </c>
      <c r="D63" s="170">
        <f>E63+F63</f>
        <v>195.87</v>
      </c>
      <c r="E63" s="170">
        <f>G63+M63+O63+Q63</f>
        <v>195.87</v>
      </c>
      <c r="F63" s="170">
        <v>0</v>
      </c>
      <c r="G63" s="170">
        <v>24.72</v>
      </c>
      <c r="H63" s="170">
        <v>0</v>
      </c>
      <c r="I63" s="204" t="s">
        <v>93</v>
      </c>
      <c r="J63" s="194" t="s">
        <v>1315</v>
      </c>
      <c r="K63" s="195">
        <v>0.24</v>
      </c>
      <c r="L63" s="195">
        <v>0</v>
      </c>
      <c r="M63" s="170">
        <v>26.71</v>
      </c>
      <c r="N63" s="170">
        <v>0</v>
      </c>
      <c r="O63" s="195">
        <v>127.23</v>
      </c>
      <c r="P63" s="195">
        <v>0</v>
      </c>
      <c r="Q63" s="195">
        <v>17.21</v>
      </c>
      <c r="R63" s="195">
        <v>0</v>
      </c>
    </row>
    <row r="64" spans="1:18">
      <c r="A64" s="179"/>
      <c r="B64" s="180"/>
      <c r="C64" s="181" t="s">
        <v>56</v>
      </c>
      <c r="D64" s="172"/>
      <c r="E64" s="172"/>
      <c r="F64" s="172"/>
      <c r="G64" s="172"/>
      <c r="H64" s="172"/>
      <c r="I64" s="181" t="s">
        <v>56</v>
      </c>
      <c r="J64" s="32" t="s">
        <v>1315</v>
      </c>
      <c r="K64" s="195">
        <v>0.5</v>
      </c>
      <c r="L64" s="195">
        <v>0</v>
      </c>
      <c r="M64" s="172"/>
      <c r="N64" s="172"/>
      <c r="O64" s="195"/>
      <c r="P64" s="195"/>
      <c r="Q64" s="195"/>
      <c r="R64" s="195"/>
    </row>
    <row r="65" spans="1:18">
      <c r="A65" s="179"/>
      <c r="B65" s="180"/>
      <c r="C65" s="181" t="s">
        <v>593</v>
      </c>
      <c r="D65" s="172"/>
      <c r="E65" s="172"/>
      <c r="F65" s="172"/>
      <c r="G65" s="172"/>
      <c r="H65" s="172"/>
      <c r="I65" s="40"/>
      <c r="J65" s="193"/>
      <c r="K65" s="194"/>
      <c r="L65" s="195">
        <v>0</v>
      </c>
      <c r="M65" s="172"/>
      <c r="N65" s="172"/>
      <c r="O65" s="195"/>
      <c r="P65" s="195"/>
      <c r="Q65" s="195"/>
      <c r="R65" s="195"/>
    </row>
    <row r="66" spans="1:18">
      <c r="A66" s="179"/>
      <c r="B66" s="180"/>
      <c r="C66" s="181" t="s">
        <v>1326</v>
      </c>
      <c r="D66" s="172"/>
      <c r="E66" s="172"/>
      <c r="F66" s="172"/>
      <c r="G66" s="172"/>
      <c r="H66" s="172"/>
      <c r="I66" s="40"/>
      <c r="J66" s="193"/>
      <c r="K66" s="194"/>
      <c r="L66" s="195">
        <v>0</v>
      </c>
      <c r="M66" s="172"/>
      <c r="N66" s="172"/>
      <c r="O66" s="195"/>
      <c r="P66" s="195"/>
      <c r="Q66" s="195"/>
      <c r="R66" s="195"/>
    </row>
    <row r="67" spans="1:18">
      <c r="A67" s="179"/>
      <c r="B67" s="180"/>
      <c r="C67" s="181" t="s">
        <v>1327</v>
      </c>
      <c r="D67" s="172"/>
      <c r="E67" s="172"/>
      <c r="F67" s="172"/>
      <c r="G67" s="172"/>
      <c r="H67" s="172"/>
      <c r="I67" s="40"/>
      <c r="J67" s="193"/>
      <c r="K67" s="194"/>
      <c r="L67" s="195">
        <v>0</v>
      </c>
      <c r="M67" s="172"/>
      <c r="N67" s="172"/>
      <c r="O67" s="195"/>
      <c r="P67" s="195"/>
      <c r="Q67" s="195"/>
      <c r="R67" s="195"/>
    </row>
    <row r="68" spans="1:18">
      <c r="A68" s="179"/>
      <c r="B68" s="180"/>
      <c r="C68" s="181" t="s">
        <v>906</v>
      </c>
      <c r="D68" s="172"/>
      <c r="E68" s="172"/>
      <c r="F68" s="172"/>
      <c r="G68" s="172"/>
      <c r="H68" s="172"/>
      <c r="I68" s="40"/>
      <c r="J68" s="193"/>
      <c r="K68" s="194"/>
      <c r="L68" s="195">
        <v>0</v>
      </c>
      <c r="M68" s="172"/>
      <c r="N68" s="172"/>
      <c r="O68" s="195"/>
      <c r="P68" s="195"/>
      <c r="Q68" s="195"/>
      <c r="R68" s="195"/>
    </row>
    <row r="69" spans="1:18">
      <c r="A69" s="179"/>
      <c r="B69" s="180"/>
      <c r="C69" s="181" t="s">
        <v>1125</v>
      </c>
      <c r="D69" s="172"/>
      <c r="E69" s="172"/>
      <c r="F69" s="172"/>
      <c r="G69" s="172"/>
      <c r="H69" s="172"/>
      <c r="I69" s="40"/>
      <c r="J69" s="193"/>
      <c r="K69" s="194"/>
      <c r="L69" s="195">
        <v>0</v>
      </c>
      <c r="M69" s="172"/>
      <c r="N69" s="172"/>
      <c r="O69" s="195"/>
      <c r="P69" s="195"/>
      <c r="Q69" s="195"/>
      <c r="R69" s="195"/>
    </row>
    <row r="70" spans="1:18">
      <c r="A70" s="179"/>
      <c r="B70" s="180"/>
      <c r="C70" s="181" t="s">
        <v>151</v>
      </c>
      <c r="D70" s="172"/>
      <c r="E70" s="172"/>
      <c r="F70" s="172"/>
      <c r="G70" s="172"/>
      <c r="H70" s="172"/>
      <c r="I70" s="40"/>
      <c r="J70" s="193"/>
      <c r="K70" s="194"/>
      <c r="L70" s="195">
        <v>0</v>
      </c>
      <c r="M70" s="172"/>
      <c r="N70" s="172"/>
      <c r="O70" s="195"/>
      <c r="P70" s="195"/>
      <c r="Q70" s="195"/>
      <c r="R70" s="195"/>
    </row>
    <row r="71" spans="1:18">
      <c r="A71" s="179"/>
      <c r="B71" s="180"/>
      <c r="C71" s="177" t="s">
        <v>864</v>
      </c>
      <c r="D71" s="172"/>
      <c r="E71" s="172"/>
      <c r="F71" s="172"/>
      <c r="G71" s="172"/>
      <c r="H71" s="172"/>
      <c r="I71" s="173"/>
      <c r="J71" s="173"/>
      <c r="K71" s="194"/>
      <c r="L71" s="195">
        <v>0</v>
      </c>
      <c r="M71" s="172"/>
      <c r="N71" s="172"/>
      <c r="O71" s="195"/>
      <c r="P71" s="195"/>
      <c r="Q71" s="195"/>
      <c r="R71" s="195"/>
    </row>
    <row r="72" spans="1:18">
      <c r="A72" s="179"/>
      <c r="B72" s="180"/>
      <c r="C72" s="181" t="s">
        <v>514</v>
      </c>
      <c r="D72" s="172"/>
      <c r="E72" s="172"/>
      <c r="F72" s="172"/>
      <c r="G72" s="172"/>
      <c r="H72" s="172"/>
      <c r="I72" s="40" t="s">
        <v>514</v>
      </c>
      <c r="J72" s="142" t="s">
        <v>365</v>
      </c>
      <c r="K72" s="204">
        <v>0.5</v>
      </c>
      <c r="L72" s="195">
        <v>0</v>
      </c>
      <c r="M72" s="172"/>
      <c r="N72" s="172"/>
      <c r="O72" s="195"/>
      <c r="P72" s="195"/>
      <c r="Q72" s="195"/>
      <c r="R72" s="195"/>
    </row>
    <row r="73" spans="1:18">
      <c r="A73" s="179"/>
      <c r="B73" s="180"/>
      <c r="C73" s="181" t="s">
        <v>1328</v>
      </c>
      <c r="D73" s="172"/>
      <c r="E73" s="172"/>
      <c r="F73" s="172"/>
      <c r="G73" s="172"/>
      <c r="H73" s="172"/>
      <c r="I73" s="40" t="s">
        <v>1328</v>
      </c>
      <c r="J73" s="142" t="s">
        <v>588</v>
      </c>
      <c r="K73" s="204">
        <v>1.3</v>
      </c>
      <c r="L73" s="195">
        <v>0</v>
      </c>
      <c r="M73" s="172"/>
      <c r="N73" s="172"/>
      <c r="O73" s="195"/>
      <c r="P73" s="195"/>
      <c r="Q73" s="195"/>
      <c r="R73" s="195"/>
    </row>
    <row r="74" spans="1:18">
      <c r="A74" s="179"/>
      <c r="B74" s="180"/>
      <c r="C74" s="181" t="s">
        <v>79</v>
      </c>
      <c r="D74" s="172"/>
      <c r="E74" s="172"/>
      <c r="F74" s="172"/>
      <c r="G74" s="172"/>
      <c r="H74" s="172"/>
      <c r="I74" s="40" t="s">
        <v>79</v>
      </c>
      <c r="J74" s="142" t="s">
        <v>513</v>
      </c>
      <c r="K74" s="204">
        <v>2.3</v>
      </c>
      <c r="L74" s="195">
        <v>0</v>
      </c>
      <c r="M74" s="172"/>
      <c r="N74" s="172"/>
      <c r="O74" s="195"/>
      <c r="P74" s="195"/>
      <c r="Q74" s="195"/>
      <c r="R74" s="195"/>
    </row>
    <row r="75" spans="1:18">
      <c r="A75" s="179"/>
      <c r="B75" s="180"/>
      <c r="C75" s="208" t="s">
        <v>496</v>
      </c>
      <c r="D75" s="172"/>
      <c r="E75" s="172"/>
      <c r="F75" s="172"/>
      <c r="G75" s="172"/>
      <c r="H75" s="172"/>
      <c r="I75" s="32" t="s">
        <v>496</v>
      </c>
      <c r="J75" s="60" t="s">
        <v>85</v>
      </c>
      <c r="K75" s="194">
        <v>1.04</v>
      </c>
      <c r="L75" s="195">
        <v>0</v>
      </c>
      <c r="M75" s="172"/>
      <c r="N75" s="172"/>
      <c r="O75" s="195"/>
      <c r="P75" s="195"/>
      <c r="Q75" s="195"/>
      <c r="R75" s="195"/>
    </row>
    <row r="76" spans="1:18">
      <c r="A76" s="179"/>
      <c r="B76" s="180"/>
      <c r="C76" s="208" t="s">
        <v>207</v>
      </c>
      <c r="D76" s="172"/>
      <c r="E76" s="172"/>
      <c r="F76" s="172"/>
      <c r="G76" s="172"/>
      <c r="H76" s="172"/>
      <c r="I76" s="32" t="s">
        <v>207</v>
      </c>
      <c r="J76" s="32" t="s">
        <v>1315</v>
      </c>
      <c r="K76" s="194">
        <v>2</v>
      </c>
      <c r="L76" s="195">
        <v>0</v>
      </c>
      <c r="M76" s="172"/>
      <c r="N76" s="172"/>
      <c r="O76" s="195"/>
      <c r="P76" s="195"/>
      <c r="Q76" s="195"/>
      <c r="R76" s="195"/>
    </row>
    <row r="77" spans="1:18">
      <c r="A77" s="179"/>
      <c r="B77" s="180"/>
      <c r="C77" s="208" t="s">
        <v>1329</v>
      </c>
      <c r="D77" s="172"/>
      <c r="E77" s="172"/>
      <c r="F77" s="172"/>
      <c r="G77" s="172"/>
      <c r="H77" s="172"/>
      <c r="I77" s="32" t="s">
        <v>1329</v>
      </c>
      <c r="J77" s="32" t="s">
        <v>1315</v>
      </c>
      <c r="K77" s="194">
        <v>1.01</v>
      </c>
      <c r="L77" s="195">
        <v>0</v>
      </c>
      <c r="M77" s="172"/>
      <c r="N77" s="172"/>
      <c r="O77" s="195"/>
      <c r="P77" s="195"/>
      <c r="Q77" s="195"/>
      <c r="R77" s="195"/>
    </row>
    <row r="78" spans="1:18">
      <c r="A78" s="179"/>
      <c r="B78" s="180"/>
      <c r="C78" s="208" t="s">
        <v>1330</v>
      </c>
      <c r="D78" s="172"/>
      <c r="E78" s="172"/>
      <c r="F78" s="172"/>
      <c r="G78" s="172"/>
      <c r="H78" s="172"/>
      <c r="I78" s="208" t="s">
        <v>1330</v>
      </c>
      <c r="J78" s="32">
        <v>2</v>
      </c>
      <c r="K78" s="32">
        <v>2</v>
      </c>
      <c r="L78" s="195">
        <v>0</v>
      </c>
      <c r="M78" s="172"/>
      <c r="N78" s="172"/>
      <c r="O78" s="195"/>
      <c r="P78" s="195"/>
      <c r="Q78" s="195"/>
      <c r="R78" s="195"/>
    </row>
    <row r="79" spans="1:18">
      <c r="A79" s="179"/>
      <c r="B79" s="180"/>
      <c r="C79" s="208" t="s">
        <v>1331</v>
      </c>
      <c r="D79" s="172"/>
      <c r="E79" s="172"/>
      <c r="F79" s="172"/>
      <c r="G79" s="172"/>
      <c r="H79" s="172"/>
      <c r="I79" s="32" t="s">
        <v>1331</v>
      </c>
      <c r="J79" s="32"/>
      <c r="K79" s="194"/>
      <c r="L79" s="195">
        <v>0</v>
      </c>
      <c r="M79" s="172"/>
      <c r="N79" s="172"/>
      <c r="O79" s="195"/>
      <c r="P79" s="195"/>
      <c r="Q79" s="195"/>
      <c r="R79" s="195"/>
    </row>
    <row r="80" spans="1:18">
      <c r="A80" s="179"/>
      <c r="B80" s="180"/>
      <c r="C80" s="208" t="s">
        <v>1332</v>
      </c>
      <c r="D80" s="172"/>
      <c r="E80" s="172"/>
      <c r="F80" s="172"/>
      <c r="G80" s="172"/>
      <c r="H80" s="172"/>
      <c r="I80" s="32" t="s">
        <v>1332</v>
      </c>
      <c r="J80" s="32" t="s">
        <v>1315</v>
      </c>
      <c r="K80" s="194">
        <v>2</v>
      </c>
      <c r="L80" s="195">
        <v>0</v>
      </c>
      <c r="M80" s="172"/>
      <c r="N80" s="172"/>
      <c r="O80" s="195"/>
      <c r="P80" s="195"/>
      <c r="Q80" s="195"/>
      <c r="R80" s="195"/>
    </row>
    <row r="81" spans="1:18">
      <c r="A81" s="179"/>
      <c r="B81" s="180"/>
      <c r="C81" s="208" t="s">
        <v>727</v>
      </c>
      <c r="D81" s="172"/>
      <c r="E81" s="172"/>
      <c r="F81" s="172"/>
      <c r="G81" s="172"/>
      <c r="H81" s="172"/>
      <c r="I81" s="32" t="s">
        <v>727</v>
      </c>
      <c r="J81" s="32" t="s">
        <v>1315</v>
      </c>
      <c r="K81" s="194">
        <v>1.6</v>
      </c>
      <c r="L81" s="195">
        <v>0</v>
      </c>
      <c r="M81" s="172"/>
      <c r="N81" s="172"/>
      <c r="O81" s="195"/>
      <c r="P81" s="195"/>
      <c r="Q81" s="195"/>
      <c r="R81" s="195"/>
    </row>
    <row r="82" spans="1:18">
      <c r="A82" s="179"/>
      <c r="B82" s="180"/>
      <c r="C82" s="208" t="s">
        <v>350</v>
      </c>
      <c r="D82" s="172"/>
      <c r="E82" s="172"/>
      <c r="F82" s="172"/>
      <c r="G82" s="172"/>
      <c r="H82" s="172"/>
      <c r="I82" s="32" t="s">
        <v>350</v>
      </c>
      <c r="J82" s="40" t="s">
        <v>210</v>
      </c>
      <c r="K82" s="195">
        <v>0.57</v>
      </c>
      <c r="L82" s="195">
        <v>0</v>
      </c>
      <c r="M82" s="172"/>
      <c r="N82" s="172"/>
      <c r="O82" s="195"/>
      <c r="P82" s="195"/>
      <c r="Q82" s="195"/>
      <c r="R82" s="195"/>
    </row>
    <row r="83" spans="1:18">
      <c r="A83" s="179"/>
      <c r="B83" s="180"/>
      <c r="C83" s="208" t="s">
        <v>1333</v>
      </c>
      <c r="D83" s="172"/>
      <c r="E83" s="172"/>
      <c r="F83" s="172"/>
      <c r="G83" s="172"/>
      <c r="H83" s="172"/>
      <c r="I83" s="32" t="s">
        <v>1333</v>
      </c>
      <c r="J83" s="40" t="s">
        <v>171</v>
      </c>
      <c r="K83" s="195">
        <v>0.693</v>
      </c>
      <c r="L83" s="195">
        <v>0</v>
      </c>
      <c r="M83" s="172"/>
      <c r="N83" s="172"/>
      <c r="O83" s="195"/>
      <c r="P83" s="195"/>
      <c r="Q83" s="195"/>
      <c r="R83" s="195"/>
    </row>
    <row r="84" spans="1:18">
      <c r="A84" s="179"/>
      <c r="B84" s="180"/>
      <c r="C84" s="208" t="s">
        <v>490</v>
      </c>
      <c r="D84" s="172"/>
      <c r="E84" s="172"/>
      <c r="F84" s="172"/>
      <c r="G84" s="172"/>
      <c r="H84" s="172"/>
      <c r="I84" s="32" t="s">
        <v>490</v>
      </c>
      <c r="J84" s="40" t="s">
        <v>171</v>
      </c>
      <c r="K84" s="195">
        <v>0.8</v>
      </c>
      <c r="L84" s="195">
        <v>0</v>
      </c>
      <c r="M84" s="172"/>
      <c r="N84" s="172"/>
      <c r="O84" s="195"/>
      <c r="P84" s="195"/>
      <c r="Q84" s="195"/>
      <c r="R84" s="195"/>
    </row>
    <row r="85" spans="1:18">
      <c r="A85" s="179"/>
      <c r="B85" s="180"/>
      <c r="C85" s="208" t="s">
        <v>240</v>
      </c>
      <c r="D85" s="172"/>
      <c r="E85" s="172"/>
      <c r="F85" s="172"/>
      <c r="G85" s="172"/>
      <c r="H85" s="172"/>
      <c r="I85" s="32" t="s">
        <v>240</v>
      </c>
      <c r="J85" s="40" t="s">
        <v>171</v>
      </c>
      <c r="K85" s="195">
        <v>1.65</v>
      </c>
      <c r="L85" s="195">
        <v>0</v>
      </c>
      <c r="M85" s="172"/>
      <c r="N85" s="172"/>
      <c r="O85" s="195"/>
      <c r="P85" s="195"/>
      <c r="Q85" s="195"/>
      <c r="R85" s="195"/>
    </row>
    <row r="86" spans="1:18">
      <c r="A86" s="179"/>
      <c r="B86" s="180"/>
      <c r="C86" s="208" t="s">
        <v>314</v>
      </c>
      <c r="D86" s="172"/>
      <c r="E86" s="172"/>
      <c r="F86" s="172"/>
      <c r="G86" s="172"/>
      <c r="H86" s="172"/>
      <c r="I86" s="32" t="s">
        <v>314</v>
      </c>
      <c r="J86" s="40" t="s">
        <v>171</v>
      </c>
      <c r="K86" s="195">
        <v>0.066</v>
      </c>
      <c r="L86" s="195">
        <v>0</v>
      </c>
      <c r="M86" s="172"/>
      <c r="N86" s="172"/>
      <c r="O86" s="195"/>
      <c r="P86" s="195"/>
      <c r="Q86" s="195"/>
      <c r="R86" s="195"/>
    </row>
    <row r="87" spans="1:18">
      <c r="A87" s="179"/>
      <c r="B87" s="180"/>
      <c r="C87" s="208" t="s">
        <v>1334</v>
      </c>
      <c r="D87" s="172"/>
      <c r="E87" s="172"/>
      <c r="F87" s="172"/>
      <c r="G87" s="172"/>
      <c r="H87" s="172"/>
      <c r="I87" s="32" t="s">
        <v>1334</v>
      </c>
      <c r="J87" s="40" t="s">
        <v>85</v>
      </c>
      <c r="K87" s="195">
        <v>2.2487</v>
      </c>
      <c r="L87" s="195"/>
      <c r="M87" s="172"/>
      <c r="N87" s="172"/>
      <c r="O87" s="195"/>
      <c r="P87" s="195"/>
      <c r="Q87" s="195"/>
      <c r="R87" s="195"/>
    </row>
    <row r="88" spans="1:18">
      <c r="A88" s="179"/>
      <c r="B88" s="180"/>
      <c r="C88" s="177" t="s">
        <v>99</v>
      </c>
      <c r="D88" s="172"/>
      <c r="E88" s="172"/>
      <c r="F88" s="172"/>
      <c r="G88" s="172"/>
      <c r="H88" s="172"/>
      <c r="I88" s="173" t="s">
        <v>99</v>
      </c>
      <c r="J88" s="173" t="s">
        <v>1335</v>
      </c>
      <c r="K88" s="194">
        <v>1.61</v>
      </c>
      <c r="L88" s="195">
        <v>0</v>
      </c>
      <c r="M88" s="172"/>
      <c r="N88" s="172"/>
      <c r="O88" s="195"/>
      <c r="P88" s="195"/>
      <c r="Q88" s="195"/>
      <c r="R88" s="195"/>
    </row>
    <row r="89" spans="1:18">
      <c r="A89" s="179"/>
      <c r="B89" s="180"/>
      <c r="C89" s="177" t="s">
        <v>1187</v>
      </c>
      <c r="D89" s="172"/>
      <c r="E89" s="172"/>
      <c r="F89" s="172"/>
      <c r="G89" s="172"/>
      <c r="H89" s="172"/>
      <c r="I89" s="173" t="s">
        <v>1187</v>
      </c>
      <c r="J89" s="173"/>
      <c r="K89" s="194">
        <v>1.2</v>
      </c>
      <c r="L89" s="195">
        <v>0</v>
      </c>
      <c r="M89" s="172"/>
      <c r="N89" s="172"/>
      <c r="O89" s="195"/>
      <c r="P89" s="195"/>
      <c r="Q89" s="195"/>
      <c r="R89" s="195"/>
    </row>
    <row r="90" spans="1:18">
      <c r="A90" s="179"/>
      <c r="B90" s="180"/>
      <c r="C90" s="32" t="s">
        <v>253</v>
      </c>
      <c r="D90" s="175"/>
      <c r="E90" s="175"/>
      <c r="F90" s="175"/>
      <c r="G90" s="175"/>
      <c r="H90" s="175"/>
      <c r="I90" s="32" t="s">
        <v>253</v>
      </c>
      <c r="J90" s="32" t="s">
        <v>1336</v>
      </c>
      <c r="K90" s="194">
        <v>1.39</v>
      </c>
      <c r="L90" s="195">
        <v>0</v>
      </c>
      <c r="M90" s="175"/>
      <c r="N90" s="175"/>
      <c r="O90" s="195"/>
      <c r="P90" s="195"/>
      <c r="Q90" s="195"/>
      <c r="R90" s="195"/>
    </row>
    <row r="91" spans="1:18">
      <c r="A91" s="209">
        <v>6</v>
      </c>
      <c r="B91" s="209"/>
      <c r="C91" s="32" t="s">
        <v>1337</v>
      </c>
      <c r="D91" s="209">
        <v>65.45</v>
      </c>
      <c r="E91" s="209">
        <v>65.45</v>
      </c>
      <c r="F91" s="209">
        <v>0</v>
      </c>
      <c r="G91" s="209">
        <v>9.68</v>
      </c>
      <c r="H91" s="209">
        <v>0</v>
      </c>
      <c r="I91" s="193" t="s">
        <v>1337</v>
      </c>
      <c r="J91" s="32" t="s">
        <v>1167</v>
      </c>
      <c r="K91" s="32">
        <v>0.15</v>
      </c>
      <c r="L91" s="211">
        <v>0</v>
      </c>
      <c r="M91" s="209">
        <v>2.05</v>
      </c>
      <c r="N91" s="209">
        <v>0</v>
      </c>
      <c r="O91" s="209">
        <v>33.19</v>
      </c>
      <c r="P91" s="209">
        <v>0</v>
      </c>
      <c r="Q91" s="209">
        <v>20.53</v>
      </c>
      <c r="R91" s="209">
        <v>0</v>
      </c>
    </row>
    <row r="92" spans="1:18">
      <c r="A92" s="210"/>
      <c r="B92" s="210"/>
      <c r="C92" s="40" t="s">
        <v>771</v>
      </c>
      <c r="D92" s="44"/>
      <c r="E92" s="44"/>
      <c r="F92" s="44"/>
      <c r="G92" s="44"/>
      <c r="H92" s="44"/>
      <c r="I92" s="40" t="s">
        <v>771</v>
      </c>
      <c r="J92" s="193"/>
      <c r="K92" s="193">
        <v>0.06</v>
      </c>
      <c r="L92" s="193">
        <v>0</v>
      </c>
      <c r="M92" s="44"/>
      <c r="N92" s="44"/>
      <c r="O92" s="44"/>
      <c r="P92" s="44"/>
      <c r="Q92" s="44"/>
      <c r="R92" s="44"/>
    </row>
    <row r="93" spans="1:18">
      <c r="A93" s="44"/>
      <c r="B93" s="44"/>
      <c r="C93" s="40" t="s">
        <v>1088</v>
      </c>
      <c r="D93" s="44"/>
      <c r="E93" s="44"/>
      <c r="F93" s="44"/>
      <c r="G93" s="44"/>
      <c r="H93" s="44"/>
      <c r="I93" s="40" t="s">
        <v>1088</v>
      </c>
      <c r="J93" s="32"/>
      <c r="K93" s="193">
        <v>0.08</v>
      </c>
      <c r="L93" s="193">
        <v>0</v>
      </c>
      <c r="M93" s="44"/>
      <c r="N93" s="44"/>
      <c r="O93" s="44"/>
      <c r="P93" s="44"/>
      <c r="Q93" s="44"/>
      <c r="R93" s="44"/>
    </row>
    <row r="94" spans="1:18">
      <c r="A94" s="210"/>
      <c r="B94" s="210" t="s">
        <v>1338</v>
      </c>
      <c r="C94" s="32" t="s">
        <v>125</v>
      </c>
      <c r="D94" s="210"/>
      <c r="E94" s="210"/>
      <c r="F94" s="210"/>
      <c r="G94" s="210"/>
      <c r="H94" s="210"/>
      <c r="I94" s="173"/>
      <c r="J94" s="173"/>
      <c r="K94" s="201"/>
      <c r="L94" s="211">
        <v>0</v>
      </c>
      <c r="M94" s="210"/>
      <c r="N94" s="210"/>
      <c r="O94" s="210"/>
      <c r="P94" s="210"/>
      <c r="Q94" s="210"/>
      <c r="R94" s="210"/>
    </row>
    <row r="95" spans="1:18">
      <c r="A95" s="210"/>
      <c r="B95" s="210"/>
      <c r="C95" s="32" t="s">
        <v>372</v>
      </c>
      <c r="D95" s="210"/>
      <c r="E95" s="210"/>
      <c r="F95" s="210"/>
      <c r="G95" s="210"/>
      <c r="H95" s="210"/>
      <c r="I95" s="32" t="s">
        <v>372</v>
      </c>
      <c r="J95" s="212" t="s">
        <v>131</v>
      </c>
      <c r="K95" s="201">
        <v>0.1</v>
      </c>
      <c r="L95" s="211">
        <v>0</v>
      </c>
      <c r="M95" s="210"/>
      <c r="N95" s="210"/>
      <c r="O95" s="210"/>
      <c r="P95" s="210"/>
      <c r="Q95" s="210"/>
      <c r="R95" s="210"/>
    </row>
    <row r="96" spans="1:18">
      <c r="A96" s="210"/>
      <c r="B96" s="210"/>
      <c r="C96" s="32" t="s">
        <v>770</v>
      </c>
      <c r="D96" s="210"/>
      <c r="E96" s="210"/>
      <c r="F96" s="210"/>
      <c r="G96" s="210"/>
      <c r="H96" s="210"/>
      <c r="I96" s="32"/>
      <c r="J96" s="32"/>
      <c r="K96" s="32"/>
      <c r="L96" s="211">
        <v>0</v>
      </c>
      <c r="M96" s="210"/>
      <c r="N96" s="210"/>
      <c r="O96" s="210"/>
      <c r="P96" s="210"/>
      <c r="Q96" s="210"/>
      <c r="R96" s="210"/>
    </row>
    <row r="97" spans="1:18">
      <c r="A97" s="210"/>
      <c r="B97" s="210"/>
      <c r="C97" s="32" t="s">
        <v>1339</v>
      </c>
      <c r="D97" s="210"/>
      <c r="E97" s="210"/>
      <c r="F97" s="210"/>
      <c r="G97" s="210"/>
      <c r="H97" s="210"/>
      <c r="I97" s="32" t="s">
        <v>1339</v>
      </c>
      <c r="J97" s="32" t="s">
        <v>869</v>
      </c>
      <c r="K97" s="32">
        <v>0.3</v>
      </c>
      <c r="L97" s="211">
        <v>0</v>
      </c>
      <c r="M97" s="210"/>
      <c r="N97" s="210"/>
      <c r="O97" s="210"/>
      <c r="P97" s="210"/>
      <c r="Q97" s="210"/>
      <c r="R97" s="210"/>
    </row>
    <row r="98" spans="1:18">
      <c r="A98" s="210"/>
      <c r="B98" s="210"/>
      <c r="C98" s="32" t="s">
        <v>1340</v>
      </c>
      <c r="D98" s="210"/>
      <c r="E98" s="210"/>
      <c r="F98" s="210"/>
      <c r="G98" s="210"/>
      <c r="H98" s="210"/>
      <c r="I98" s="32" t="s">
        <v>1340</v>
      </c>
      <c r="J98" s="32">
        <v>7</v>
      </c>
      <c r="K98" s="32">
        <v>0.3</v>
      </c>
      <c r="L98" s="211">
        <v>0</v>
      </c>
      <c r="M98" s="210"/>
      <c r="N98" s="210"/>
      <c r="O98" s="210"/>
      <c r="P98" s="210"/>
      <c r="Q98" s="210"/>
      <c r="R98" s="210"/>
    </row>
    <row r="99" spans="1:18">
      <c r="A99" s="210"/>
      <c r="B99" s="210"/>
      <c r="C99" s="32" t="s">
        <v>1341</v>
      </c>
      <c r="D99" s="210"/>
      <c r="E99" s="210"/>
      <c r="F99" s="210"/>
      <c r="G99" s="210"/>
      <c r="H99" s="210"/>
      <c r="I99" s="32" t="s">
        <v>1341</v>
      </c>
      <c r="J99" s="32">
        <v>6</v>
      </c>
      <c r="K99" s="32">
        <v>0.1</v>
      </c>
      <c r="L99" s="211">
        <v>0</v>
      </c>
      <c r="M99" s="210"/>
      <c r="N99" s="210"/>
      <c r="O99" s="210"/>
      <c r="P99" s="210"/>
      <c r="Q99" s="210"/>
      <c r="R99" s="210"/>
    </row>
    <row r="100" spans="1:18">
      <c r="A100" s="210"/>
      <c r="B100" s="210"/>
      <c r="C100" s="32" t="s">
        <v>391</v>
      </c>
      <c r="D100" s="210"/>
      <c r="E100" s="210"/>
      <c r="F100" s="210"/>
      <c r="G100" s="210"/>
      <c r="H100" s="210"/>
      <c r="I100" s="32" t="s">
        <v>391</v>
      </c>
      <c r="J100" s="32" t="s">
        <v>1342</v>
      </c>
      <c r="K100" s="32">
        <v>0.06</v>
      </c>
      <c r="L100" s="211">
        <v>0</v>
      </c>
      <c r="M100" s="210"/>
      <c r="N100" s="210"/>
      <c r="O100" s="210"/>
      <c r="P100" s="210"/>
      <c r="Q100" s="210"/>
      <c r="R100" s="210"/>
    </row>
    <row r="101" spans="1:18">
      <c r="A101" s="210"/>
      <c r="B101" s="210"/>
      <c r="C101" s="32" t="s">
        <v>778</v>
      </c>
      <c r="D101" s="210"/>
      <c r="E101" s="210"/>
      <c r="F101" s="210"/>
      <c r="G101" s="210"/>
      <c r="H101" s="210"/>
      <c r="I101" s="32" t="s">
        <v>778</v>
      </c>
      <c r="J101" s="32" t="s">
        <v>880</v>
      </c>
      <c r="K101" s="32">
        <v>0.4</v>
      </c>
      <c r="L101" s="211">
        <v>0</v>
      </c>
      <c r="M101" s="210"/>
      <c r="N101" s="210"/>
      <c r="O101" s="210"/>
      <c r="P101" s="210"/>
      <c r="Q101" s="210"/>
      <c r="R101" s="210"/>
    </row>
    <row r="102" spans="1:18">
      <c r="A102" s="210"/>
      <c r="B102" s="210"/>
      <c r="C102" s="32" t="s">
        <v>1197</v>
      </c>
      <c r="D102" s="210"/>
      <c r="E102" s="210"/>
      <c r="F102" s="210"/>
      <c r="G102" s="210"/>
      <c r="H102" s="210"/>
      <c r="I102" s="32" t="s">
        <v>1197</v>
      </c>
      <c r="J102" s="32" t="s">
        <v>1343</v>
      </c>
      <c r="K102" s="32">
        <v>0.11</v>
      </c>
      <c r="L102" s="211">
        <v>0</v>
      </c>
      <c r="M102" s="210"/>
      <c r="N102" s="210"/>
      <c r="O102" s="210"/>
      <c r="P102" s="210"/>
      <c r="Q102" s="210"/>
      <c r="R102" s="210"/>
    </row>
    <row r="103" spans="1:18">
      <c r="A103" s="210"/>
      <c r="B103" s="210"/>
      <c r="C103" s="32" t="s">
        <v>1337</v>
      </c>
      <c r="D103" s="210"/>
      <c r="E103" s="210"/>
      <c r="F103" s="210"/>
      <c r="G103" s="210"/>
      <c r="H103" s="210"/>
      <c r="I103" s="32" t="s">
        <v>1337</v>
      </c>
      <c r="J103" s="32" t="s">
        <v>1167</v>
      </c>
      <c r="K103" s="32">
        <v>0.15</v>
      </c>
      <c r="L103" s="211">
        <v>0</v>
      </c>
      <c r="M103" s="210"/>
      <c r="N103" s="210"/>
      <c r="O103" s="210"/>
      <c r="P103" s="210"/>
      <c r="Q103" s="210"/>
      <c r="R103" s="210"/>
    </row>
    <row r="104" spans="1:18">
      <c r="A104" s="210"/>
      <c r="B104" s="210"/>
      <c r="C104" s="173" t="s">
        <v>1344</v>
      </c>
      <c r="D104" s="210"/>
      <c r="E104" s="210"/>
      <c r="F104" s="210"/>
      <c r="G104" s="210"/>
      <c r="H104" s="210"/>
      <c r="I104" s="173"/>
      <c r="J104" s="173"/>
      <c r="K104" s="173"/>
      <c r="L104" s="211">
        <v>0</v>
      </c>
      <c r="M104" s="210"/>
      <c r="N104" s="210"/>
      <c r="O104" s="210"/>
      <c r="P104" s="210"/>
      <c r="Q104" s="210"/>
      <c r="R104" s="210"/>
    </row>
    <row r="105" spans="1:18">
      <c r="A105" s="210"/>
      <c r="B105" s="210"/>
      <c r="C105" s="173" t="s">
        <v>422</v>
      </c>
      <c r="D105" s="210"/>
      <c r="E105" s="210"/>
      <c r="F105" s="210"/>
      <c r="G105" s="210"/>
      <c r="H105" s="210"/>
      <c r="I105" s="173"/>
      <c r="J105" s="173"/>
      <c r="K105" s="173"/>
      <c r="L105" s="211">
        <v>0</v>
      </c>
      <c r="M105" s="210"/>
      <c r="N105" s="210"/>
      <c r="O105" s="210"/>
      <c r="P105" s="210"/>
      <c r="Q105" s="210"/>
      <c r="R105" s="210"/>
    </row>
    <row r="106" spans="1:18">
      <c r="A106" s="210"/>
      <c r="B106" s="210"/>
      <c r="C106" s="32" t="s">
        <v>1345</v>
      </c>
      <c r="D106" s="210"/>
      <c r="E106" s="210"/>
      <c r="F106" s="210"/>
      <c r="G106" s="210"/>
      <c r="H106" s="210"/>
      <c r="I106" s="32" t="s">
        <v>1345</v>
      </c>
      <c r="J106" s="142" t="s">
        <v>329</v>
      </c>
      <c r="K106" s="32">
        <v>0.1</v>
      </c>
      <c r="L106" s="211">
        <v>0</v>
      </c>
      <c r="M106" s="210"/>
      <c r="N106" s="210"/>
      <c r="O106" s="210"/>
      <c r="P106" s="210"/>
      <c r="Q106" s="210"/>
      <c r="R106" s="210"/>
    </row>
    <row r="107" spans="1:18">
      <c r="A107" s="210"/>
      <c r="B107" s="210"/>
      <c r="C107" s="32" t="s">
        <v>1346</v>
      </c>
      <c r="D107" s="210"/>
      <c r="E107" s="210"/>
      <c r="F107" s="210"/>
      <c r="G107" s="210"/>
      <c r="H107" s="210"/>
      <c r="I107" s="32" t="s">
        <v>1346</v>
      </c>
      <c r="J107" s="142" t="s">
        <v>333</v>
      </c>
      <c r="K107" s="32">
        <v>0.1</v>
      </c>
      <c r="L107" s="211">
        <v>0</v>
      </c>
      <c r="M107" s="210"/>
      <c r="N107" s="210"/>
      <c r="O107" s="210"/>
      <c r="P107" s="210"/>
      <c r="Q107" s="210"/>
      <c r="R107" s="210"/>
    </row>
    <row r="108" spans="1:18">
      <c r="A108" s="210"/>
      <c r="B108" s="210"/>
      <c r="C108" s="32" t="s">
        <v>1347</v>
      </c>
      <c r="D108" s="210"/>
      <c r="E108" s="210"/>
      <c r="F108" s="210"/>
      <c r="G108" s="210"/>
      <c r="H108" s="210"/>
      <c r="I108" s="32" t="s">
        <v>1347</v>
      </c>
      <c r="J108" s="142" t="s">
        <v>1348</v>
      </c>
      <c r="K108" s="32">
        <v>0.1</v>
      </c>
      <c r="L108" s="211">
        <v>0</v>
      </c>
      <c r="M108" s="210"/>
      <c r="N108" s="210"/>
      <c r="O108" s="210"/>
      <c r="P108" s="210"/>
      <c r="Q108" s="210"/>
      <c r="R108" s="210"/>
    </row>
    <row r="109" spans="1:18">
      <c r="A109" s="210"/>
      <c r="B109" s="210"/>
      <c r="C109" s="32" t="s">
        <v>1349</v>
      </c>
      <c r="D109" s="210"/>
      <c r="E109" s="210"/>
      <c r="F109" s="210"/>
      <c r="G109" s="210"/>
      <c r="H109" s="210"/>
      <c r="I109" s="32" t="s">
        <v>1349</v>
      </c>
      <c r="J109" s="142" t="s">
        <v>329</v>
      </c>
      <c r="K109" s="32">
        <v>0.1</v>
      </c>
      <c r="L109" s="211">
        <v>0</v>
      </c>
      <c r="M109" s="210"/>
      <c r="N109" s="210"/>
      <c r="O109" s="210"/>
      <c r="P109" s="210"/>
      <c r="Q109" s="210"/>
      <c r="R109" s="210"/>
    </row>
    <row r="110" spans="1:18">
      <c r="A110" s="210"/>
      <c r="B110" s="210"/>
      <c r="C110" s="32" t="s">
        <v>1350</v>
      </c>
      <c r="D110" s="210"/>
      <c r="E110" s="210"/>
      <c r="F110" s="210"/>
      <c r="G110" s="210"/>
      <c r="H110" s="210"/>
      <c r="I110" s="32" t="s">
        <v>1350</v>
      </c>
      <c r="J110" s="142" t="s">
        <v>1351</v>
      </c>
      <c r="K110" s="32">
        <v>0.1</v>
      </c>
      <c r="L110" s="211">
        <v>0</v>
      </c>
      <c r="M110" s="210"/>
      <c r="N110" s="210"/>
      <c r="O110" s="210"/>
      <c r="P110" s="210"/>
      <c r="Q110" s="210"/>
      <c r="R110" s="210"/>
    </row>
    <row r="111" spans="1:18">
      <c r="A111" s="210"/>
      <c r="B111" s="210"/>
      <c r="C111" s="32" t="s">
        <v>1352</v>
      </c>
      <c r="D111" s="210"/>
      <c r="E111" s="210"/>
      <c r="F111" s="210"/>
      <c r="G111" s="210"/>
      <c r="H111" s="210"/>
      <c r="I111" s="32" t="s">
        <v>1352</v>
      </c>
      <c r="J111" s="142" t="s">
        <v>365</v>
      </c>
      <c r="K111" s="32">
        <v>0.5</v>
      </c>
      <c r="L111" s="211">
        <v>0</v>
      </c>
      <c r="M111" s="210"/>
      <c r="N111" s="210"/>
      <c r="O111" s="210"/>
      <c r="P111" s="210"/>
      <c r="Q111" s="210"/>
      <c r="R111" s="210"/>
    </row>
    <row r="112" spans="1:18">
      <c r="A112" s="210"/>
      <c r="B112" s="210"/>
      <c r="C112" s="32" t="s">
        <v>1353</v>
      </c>
      <c r="D112" s="210"/>
      <c r="E112" s="210"/>
      <c r="F112" s="210"/>
      <c r="G112" s="210"/>
      <c r="H112" s="210"/>
      <c r="I112" s="32" t="s">
        <v>1353</v>
      </c>
      <c r="J112" s="142" t="s">
        <v>365</v>
      </c>
      <c r="K112" s="32">
        <v>0.2</v>
      </c>
      <c r="L112" s="211">
        <v>0</v>
      </c>
      <c r="M112" s="210"/>
      <c r="N112" s="210"/>
      <c r="O112" s="210"/>
      <c r="P112" s="210"/>
      <c r="Q112" s="210"/>
      <c r="R112" s="210"/>
    </row>
    <row r="113" spans="1:18">
      <c r="A113" s="210"/>
      <c r="B113" s="210"/>
      <c r="C113" s="32" t="s">
        <v>1354</v>
      </c>
      <c r="D113" s="210"/>
      <c r="E113" s="210"/>
      <c r="F113" s="210"/>
      <c r="G113" s="210"/>
      <c r="H113" s="210"/>
      <c r="I113" s="32" t="s">
        <v>1354</v>
      </c>
      <c r="J113" s="142" t="s">
        <v>734</v>
      </c>
      <c r="K113" s="32">
        <v>0.2</v>
      </c>
      <c r="L113" s="211">
        <v>0</v>
      </c>
      <c r="M113" s="210"/>
      <c r="N113" s="210"/>
      <c r="O113" s="210"/>
      <c r="P113" s="210"/>
      <c r="Q113" s="210"/>
      <c r="R113" s="210"/>
    </row>
    <row r="114" spans="1:18">
      <c r="A114" s="210"/>
      <c r="B114" s="210"/>
      <c r="C114" s="32" t="s">
        <v>74</v>
      </c>
      <c r="D114" s="210"/>
      <c r="E114" s="210"/>
      <c r="F114" s="210"/>
      <c r="G114" s="210"/>
      <c r="H114" s="210"/>
      <c r="I114" s="32" t="s">
        <v>74</v>
      </c>
      <c r="J114" s="142" t="s">
        <v>734</v>
      </c>
      <c r="K114" s="32">
        <v>0.1</v>
      </c>
      <c r="L114" s="211">
        <v>0</v>
      </c>
      <c r="M114" s="210"/>
      <c r="N114" s="210"/>
      <c r="O114" s="210"/>
      <c r="P114" s="210"/>
      <c r="Q114" s="210"/>
      <c r="R114" s="210"/>
    </row>
    <row r="115" spans="1:18">
      <c r="A115" s="210"/>
      <c r="B115" s="210"/>
      <c r="C115" s="32" t="s">
        <v>915</v>
      </c>
      <c r="D115" s="210"/>
      <c r="E115" s="210"/>
      <c r="F115" s="210"/>
      <c r="G115" s="210"/>
      <c r="H115" s="210"/>
      <c r="I115" s="32" t="s">
        <v>915</v>
      </c>
      <c r="J115" s="142" t="s">
        <v>611</v>
      </c>
      <c r="K115" s="32">
        <v>0.1</v>
      </c>
      <c r="L115" s="211">
        <v>0</v>
      </c>
      <c r="M115" s="210"/>
      <c r="N115" s="210"/>
      <c r="O115" s="210"/>
      <c r="P115" s="210"/>
      <c r="Q115" s="210"/>
      <c r="R115" s="210"/>
    </row>
    <row r="116" spans="1:18">
      <c r="A116" s="210"/>
      <c r="B116" s="210"/>
      <c r="C116" s="32" t="s">
        <v>1185</v>
      </c>
      <c r="D116" s="210"/>
      <c r="E116" s="210"/>
      <c r="F116" s="210"/>
      <c r="G116" s="210"/>
      <c r="H116" s="210"/>
      <c r="I116" s="32" t="s">
        <v>1185</v>
      </c>
      <c r="J116" s="142" t="s">
        <v>329</v>
      </c>
      <c r="K116" s="32">
        <v>0.9</v>
      </c>
      <c r="L116" s="211">
        <v>0</v>
      </c>
      <c r="M116" s="210"/>
      <c r="N116" s="210"/>
      <c r="O116" s="210"/>
      <c r="P116" s="210"/>
      <c r="Q116" s="210"/>
      <c r="R116" s="210"/>
    </row>
    <row r="117" spans="1:18">
      <c r="A117" s="210"/>
      <c r="B117" s="210"/>
      <c r="C117" s="32" t="s">
        <v>189</v>
      </c>
      <c r="D117" s="210"/>
      <c r="E117" s="210"/>
      <c r="F117" s="210"/>
      <c r="G117" s="210"/>
      <c r="H117" s="210"/>
      <c r="I117" s="32" t="s">
        <v>189</v>
      </c>
      <c r="J117" s="142" t="s">
        <v>329</v>
      </c>
      <c r="K117" s="32">
        <v>0.1</v>
      </c>
      <c r="L117" s="211">
        <v>0</v>
      </c>
      <c r="M117" s="210"/>
      <c r="N117" s="210"/>
      <c r="O117" s="210"/>
      <c r="P117" s="210"/>
      <c r="Q117" s="210"/>
      <c r="R117" s="210"/>
    </row>
    <row r="118" spans="1:18">
      <c r="A118" s="44"/>
      <c r="B118" s="44"/>
      <c r="C118" s="32" t="s">
        <v>1355</v>
      </c>
      <c r="D118" s="44"/>
      <c r="E118" s="44"/>
      <c r="F118" s="44"/>
      <c r="G118" s="44"/>
      <c r="H118" s="44"/>
      <c r="I118" s="32" t="s">
        <v>1355</v>
      </c>
      <c r="J118" s="32" t="s">
        <v>1315</v>
      </c>
      <c r="K118" s="32">
        <v>0.5</v>
      </c>
      <c r="L118" s="193">
        <v>0</v>
      </c>
      <c r="M118" s="44"/>
      <c r="N118" s="44"/>
      <c r="O118" s="44"/>
      <c r="P118" s="44"/>
      <c r="Q118" s="44"/>
      <c r="R118" s="44"/>
    </row>
    <row r="119" spans="1:18">
      <c r="A119" s="44"/>
      <c r="B119" s="44"/>
      <c r="C119" s="32" t="s">
        <v>1201</v>
      </c>
      <c r="D119" s="44"/>
      <c r="E119" s="44"/>
      <c r="F119" s="44"/>
      <c r="G119" s="44"/>
      <c r="H119" s="44"/>
      <c r="I119" s="32" t="s">
        <v>1201</v>
      </c>
      <c r="J119" s="60" t="s">
        <v>85</v>
      </c>
      <c r="K119" s="32">
        <v>0.08</v>
      </c>
      <c r="L119" s="193">
        <v>0</v>
      </c>
      <c r="M119" s="44"/>
      <c r="N119" s="44"/>
      <c r="O119" s="44"/>
      <c r="P119" s="44"/>
      <c r="Q119" s="44"/>
      <c r="R119" s="44"/>
    </row>
    <row r="120" spans="1:18">
      <c r="A120" s="44"/>
      <c r="B120" s="44"/>
      <c r="C120" s="32" t="s">
        <v>1026</v>
      </c>
      <c r="D120" s="44"/>
      <c r="E120" s="44"/>
      <c r="F120" s="44"/>
      <c r="G120" s="44"/>
      <c r="H120" s="44"/>
      <c r="I120" s="32" t="s">
        <v>1026</v>
      </c>
      <c r="J120" s="32" t="s">
        <v>1315</v>
      </c>
      <c r="K120" s="32">
        <v>0.2</v>
      </c>
      <c r="L120" s="193">
        <v>0</v>
      </c>
      <c r="M120" s="44"/>
      <c r="N120" s="44"/>
      <c r="O120" s="44"/>
      <c r="P120" s="44"/>
      <c r="Q120" s="44"/>
      <c r="R120" s="44"/>
    </row>
    <row r="121" spans="1:18">
      <c r="A121" s="44"/>
      <c r="B121" s="44"/>
      <c r="C121" s="32" t="s">
        <v>55</v>
      </c>
      <c r="D121" s="44"/>
      <c r="E121" s="44"/>
      <c r="F121" s="44"/>
      <c r="G121" s="44"/>
      <c r="H121" s="44"/>
      <c r="I121" s="32"/>
      <c r="J121" s="32"/>
      <c r="K121" s="32"/>
      <c r="L121" s="193">
        <v>0</v>
      </c>
      <c r="M121" s="44"/>
      <c r="N121" s="44"/>
      <c r="O121" s="44"/>
      <c r="P121" s="44"/>
      <c r="Q121" s="44"/>
      <c r="R121" s="44"/>
    </row>
    <row r="122" spans="1:18">
      <c r="A122" s="44"/>
      <c r="B122" s="44"/>
      <c r="C122" s="32" t="s">
        <v>172</v>
      </c>
      <c r="D122" s="44"/>
      <c r="E122" s="44"/>
      <c r="F122" s="44"/>
      <c r="G122" s="44"/>
      <c r="H122" s="44"/>
      <c r="I122" s="32" t="s">
        <v>172</v>
      </c>
      <c r="J122" s="32" t="s">
        <v>1315</v>
      </c>
      <c r="K122" s="32">
        <v>0.2</v>
      </c>
      <c r="L122" s="193">
        <v>0</v>
      </c>
      <c r="M122" s="44"/>
      <c r="N122" s="44"/>
      <c r="O122" s="44"/>
      <c r="P122" s="44"/>
      <c r="Q122" s="44"/>
      <c r="R122" s="44"/>
    </row>
    <row r="123" spans="1:18">
      <c r="A123" s="44"/>
      <c r="B123" s="44"/>
      <c r="C123" s="32" t="s">
        <v>125</v>
      </c>
      <c r="D123" s="44"/>
      <c r="E123" s="44"/>
      <c r="F123" s="44"/>
      <c r="G123" s="44"/>
      <c r="H123" s="44"/>
      <c r="I123" s="32" t="s">
        <v>125</v>
      </c>
      <c r="J123" s="60" t="s">
        <v>85</v>
      </c>
      <c r="K123" s="32">
        <v>0.11</v>
      </c>
      <c r="L123" s="193">
        <v>0</v>
      </c>
      <c r="M123" s="44"/>
      <c r="N123" s="44"/>
      <c r="O123" s="44"/>
      <c r="P123" s="44"/>
      <c r="Q123" s="44"/>
      <c r="R123" s="44"/>
    </row>
    <row r="124" spans="1:18">
      <c r="A124" s="44"/>
      <c r="B124" s="44"/>
      <c r="C124" s="32" t="s">
        <v>81</v>
      </c>
      <c r="D124" s="44"/>
      <c r="E124" s="44"/>
      <c r="F124" s="44"/>
      <c r="G124" s="44"/>
      <c r="H124" s="44"/>
      <c r="I124" s="32" t="s">
        <v>81</v>
      </c>
      <c r="J124" s="60" t="s">
        <v>85</v>
      </c>
      <c r="K124" s="32">
        <v>0.1</v>
      </c>
      <c r="L124" s="193">
        <v>0</v>
      </c>
      <c r="M124" s="44"/>
      <c r="N124" s="44"/>
      <c r="O124" s="44"/>
      <c r="P124" s="44"/>
      <c r="Q124" s="44"/>
      <c r="R124" s="44"/>
    </row>
    <row r="125" spans="1:18">
      <c r="A125" s="44"/>
      <c r="B125" s="44"/>
      <c r="C125" s="32" t="s">
        <v>1356</v>
      </c>
      <c r="D125" s="44"/>
      <c r="E125" s="44"/>
      <c r="F125" s="44"/>
      <c r="G125" s="44"/>
      <c r="H125" s="44"/>
      <c r="I125" s="32" t="s">
        <v>1356</v>
      </c>
      <c r="J125" s="60" t="s">
        <v>85</v>
      </c>
      <c r="K125" s="32">
        <v>0.77</v>
      </c>
      <c r="L125" s="193">
        <v>0</v>
      </c>
      <c r="M125" s="44"/>
      <c r="N125" s="44"/>
      <c r="O125" s="44"/>
      <c r="P125" s="44"/>
      <c r="Q125" s="44"/>
      <c r="R125" s="44"/>
    </row>
    <row r="126" spans="1:18">
      <c r="A126" s="44"/>
      <c r="B126" s="44"/>
      <c r="C126" s="32" t="s">
        <v>567</v>
      </c>
      <c r="D126" s="44"/>
      <c r="E126" s="44"/>
      <c r="F126" s="44"/>
      <c r="G126" s="44"/>
      <c r="H126" s="44"/>
      <c r="I126" s="32" t="s">
        <v>567</v>
      </c>
      <c r="J126" s="32" t="s">
        <v>1315</v>
      </c>
      <c r="K126" s="32">
        <v>0.16</v>
      </c>
      <c r="L126" s="193">
        <v>0</v>
      </c>
      <c r="M126" s="44"/>
      <c r="N126" s="44"/>
      <c r="O126" s="44"/>
      <c r="P126" s="44"/>
      <c r="Q126" s="44"/>
      <c r="R126" s="44"/>
    </row>
    <row r="127" spans="1:18">
      <c r="A127" s="44"/>
      <c r="B127" s="44"/>
      <c r="C127" s="32" t="s">
        <v>346</v>
      </c>
      <c r="D127" s="44"/>
      <c r="E127" s="44"/>
      <c r="F127" s="44"/>
      <c r="G127" s="44"/>
      <c r="H127" s="44"/>
      <c r="I127" s="32" t="s">
        <v>346</v>
      </c>
      <c r="J127" s="60" t="s">
        <v>85</v>
      </c>
      <c r="K127" s="32">
        <v>0.33</v>
      </c>
      <c r="L127" s="193">
        <v>0</v>
      </c>
      <c r="M127" s="44"/>
      <c r="N127" s="44"/>
      <c r="O127" s="44"/>
      <c r="P127" s="44"/>
      <c r="Q127" s="44"/>
      <c r="R127" s="44"/>
    </row>
    <row r="128" spans="1:18">
      <c r="A128" s="44"/>
      <c r="B128" s="44"/>
      <c r="C128" s="32" t="s">
        <v>623</v>
      </c>
      <c r="D128" s="44"/>
      <c r="E128" s="44"/>
      <c r="F128" s="44"/>
      <c r="G128" s="44"/>
      <c r="H128" s="44"/>
      <c r="I128" s="32" t="s">
        <v>623</v>
      </c>
      <c r="J128" s="60" t="s">
        <v>85</v>
      </c>
      <c r="K128" s="32">
        <v>0.05</v>
      </c>
      <c r="L128" s="193">
        <v>0</v>
      </c>
      <c r="M128" s="44"/>
      <c r="N128" s="44"/>
      <c r="O128" s="44"/>
      <c r="P128" s="44"/>
      <c r="Q128" s="44"/>
      <c r="R128" s="44"/>
    </row>
    <row r="129" spans="1:18">
      <c r="A129" s="44"/>
      <c r="B129" s="44"/>
      <c r="C129" s="32" t="s">
        <v>1357</v>
      </c>
      <c r="D129" s="44"/>
      <c r="E129" s="44"/>
      <c r="F129" s="44"/>
      <c r="G129" s="44"/>
      <c r="H129" s="44"/>
      <c r="I129" s="32" t="s">
        <v>1357</v>
      </c>
      <c r="J129" s="60" t="s">
        <v>85</v>
      </c>
      <c r="K129" s="32">
        <v>0.03</v>
      </c>
      <c r="L129" s="193">
        <v>0</v>
      </c>
      <c r="M129" s="44"/>
      <c r="N129" s="44"/>
      <c r="O129" s="44"/>
      <c r="P129" s="44"/>
      <c r="Q129" s="44"/>
      <c r="R129" s="44"/>
    </row>
    <row r="130" spans="1:18">
      <c r="A130" s="44"/>
      <c r="B130" s="44"/>
      <c r="C130" s="32" t="s">
        <v>540</v>
      </c>
      <c r="D130" s="44"/>
      <c r="E130" s="44"/>
      <c r="F130" s="44"/>
      <c r="G130" s="44"/>
      <c r="H130" s="44"/>
      <c r="I130" s="32" t="s">
        <v>540</v>
      </c>
      <c r="J130" s="60" t="s">
        <v>85</v>
      </c>
      <c r="K130" s="32">
        <v>0.24</v>
      </c>
      <c r="L130" s="193">
        <v>0</v>
      </c>
      <c r="M130" s="44"/>
      <c r="N130" s="44"/>
      <c r="O130" s="44"/>
      <c r="P130" s="44"/>
      <c r="Q130" s="44"/>
      <c r="R130" s="44"/>
    </row>
    <row r="131" spans="1:18">
      <c r="A131" s="44"/>
      <c r="B131" s="44"/>
      <c r="C131" s="32" t="s">
        <v>317</v>
      </c>
      <c r="D131" s="44"/>
      <c r="E131" s="44"/>
      <c r="F131" s="44"/>
      <c r="G131" s="44"/>
      <c r="H131" s="44"/>
      <c r="I131" s="32" t="s">
        <v>317</v>
      </c>
      <c r="J131" s="32" t="s">
        <v>1315</v>
      </c>
      <c r="K131" s="32">
        <v>0.33</v>
      </c>
      <c r="L131" s="193">
        <v>0</v>
      </c>
      <c r="M131" s="44"/>
      <c r="N131" s="44"/>
      <c r="O131" s="44"/>
      <c r="P131" s="44"/>
      <c r="Q131" s="44"/>
      <c r="R131" s="44"/>
    </row>
    <row r="132" spans="1:18">
      <c r="A132" s="44"/>
      <c r="B132" s="44"/>
      <c r="C132" s="32" t="s">
        <v>1075</v>
      </c>
      <c r="D132" s="44"/>
      <c r="E132" s="44"/>
      <c r="F132" s="44"/>
      <c r="G132" s="44"/>
      <c r="H132" s="44"/>
      <c r="I132" s="32" t="s">
        <v>1075</v>
      </c>
      <c r="J132" s="32" t="s">
        <v>1315</v>
      </c>
      <c r="K132" s="32">
        <v>0.2</v>
      </c>
      <c r="L132" s="193">
        <v>0</v>
      </c>
      <c r="M132" s="44"/>
      <c r="N132" s="44"/>
      <c r="O132" s="44"/>
      <c r="P132" s="44"/>
      <c r="Q132" s="44"/>
      <c r="R132" s="44"/>
    </row>
    <row r="133" spans="1:18">
      <c r="A133" s="44"/>
      <c r="B133" s="44"/>
      <c r="C133" s="32" t="s">
        <v>1358</v>
      </c>
      <c r="D133" s="44"/>
      <c r="E133" s="44"/>
      <c r="F133" s="44"/>
      <c r="G133" s="44"/>
      <c r="H133" s="44"/>
      <c r="I133" s="32" t="s">
        <v>1358</v>
      </c>
      <c r="J133" s="32" t="s">
        <v>1315</v>
      </c>
      <c r="K133" s="32">
        <v>0.02</v>
      </c>
      <c r="L133" s="193">
        <v>0</v>
      </c>
      <c r="M133" s="44"/>
      <c r="N133" s="44"/>
      <c r="O133" s="44"/>
      <c r="P133" s="44"/>
      <c r="Q133" s="44"/>
      <c r="R133" s="44"/>
    </row>
    <row r="134" spans="1:18">
      <c r="A134" s="44"/>
      <c r="B134" s="44"/>
      <c r="C134" s="32" t="s">
        <v>1359</v>
      </c>
      <c r="D134" s="44"/>
      <c r="E134" s="44"/>
      <c r="F134" s="44"/>
      <c r="G134" s="44"/>
      <c r="H134" s="44"/>
      <c r="I134" s="32" t="s">
        <v>1359</v>
      </c>
      <c r="J134" s="60" t="s">
        <v>85</v>
      </c>
      <c r="K134" s="32">
        <v>0.06</v>
      </c>
      <c r="L134" s="193">
        <v>0</v>
      </c>
      <c r="M134" s="44"/>
      <c r="N134" s="44"/>
      <c r="O134" s="44"/>
      <c r="P134" s="44"/>
      <c r="Q134" s="44"/>
      <c r="R134" s="44"/>
    </row>
    <row r="135" spans="1:18">
      <c r="A135" s="44"/>
      <c r="B135" s="44"/>
      <c r="C135" s="32" t="s">
        <v>305</v>
      </c>
      <c r="D135" s="44"/>
      <c r="E135" s="44"/>
      <c r="F135" s="44"/>
      <c r="G135" s="44"/>
      <c r="H135" s="44"/>
      <c r="I135" s="32" t="s">
        <v>305</v>
      </c>
      <c r="J135" s="60" t="s">
        <v>85</v>
      </c>
      <c r="K135" s="32">
        <v>0.23</v>
      </c>
      <c r="L135" s="193">
        <v>0</v>
      </c>
      <c r="M135" s="44"/>
      <c r="N135" s="44"/>
      <c r="O135" s="44"/>
      <c r="P135" s="44"/>
      <c r="Q135" s="44"/>
      <c r="R135" s="44"/>
    </row>
    <row r="136" spans="1:18">
      <c r="A136" s="44"/>
      <c r="B136" s="44"/>
      <c r="C136" s="32" t="s">
        <v>564</v>
      </c>
      <c r="D136" s="44"/>
      <c r="E136" s="44"/>
      <c r="F136" s="44"/>
      <c r="G136" s="44"/>
      <c r="H136" s="44"/>
      <c r="I136" s="32" t="s">
        <v>564</v>
      </c>
      <c r="J136" s="60" t="s">
        <v>85</v>
      </c>
      <c r="K136" s="32">
        <v>0.07</v>
      </c>
      <c r="L136" s="193">
        <v>0</v>
      </c>
      <c r="M136" s="44"/>
      <c r="N136" s="44"/>
      <c r="O136" s="44"/>
      <c r="P136" s="44"/>
      <c r="Q136" s="44"/>
      <c r="R136" s="44"/>
    </row>
    <row r="137" spans="1:18">
      <c r="A137" s="44"/>
      <c r="B137" s="44"/>
      <c r="C137" s="32" t="s">
        <v>1360</v>
      </c>
      <c r="D137" s="44"/>
      <c r="E137" s="44"/>
      <c r="F137" s="44"/>
      <c r="G137" s="44"/>
      <c r="H137" s="44"/>
      <c r="I137" s="32" t="s">
        <v>1360</v>
      </c>
      <c r="J137" s="60" t="s">
        <v>85</v>
      </c>
      <c r="K137" s="32">
        <v>0.02</v>
      </c>
      <c r="L137" s="193">
        <v>0</v>
      </c>
      <c r="M137" s="44"/>
      <c r="N137" s="44"/>
      <c r="O137" s="44"/>
      <c r="P137" s="44"/>
      <c r="Q137" s="44"/>
      <c r="R137" s="44"/>
    </row>
    <row r="138" spans="1:18">
      <c r="A138" s="44"/>
      <c r="B138" s="44"/>
      <c r="C138" s="32" t="s">
        <v>1361</v>
      </c>
      <c r="D138" s="44"/>
      <c r="E138" s="44"/>
      <c r="F138" s="44"/>
      <c r="G138" s="44"/>
      <c r="H138" s="44"/>
      <c r="I138" s="32" t="s">
        <v>1361</v>
      </c>
      <c r="J138" s="60" t="s">
        <v>85</v>
      </c>
      <c r="K138" s="32">
        <v>0.05</v>
      </c>
      <c r="L138" s="193">
        <v>0</v>
      </c>
      <c r="M138" s="44"/>
      <c r="N138" s="44"/>
      <c r="O138" s="44"/>
      <c r="P138" s="44"/>
      <c r="Q138" s="44"/>
      <c r="R138" s="44"/>
    </row>
    <row r="139" spans="1:18">
      <c r="A139" s="44"/>
      <c r="B139" s="44"/>
      <c r="C139" s="32" t="s">
        <v>1362</v>
      </c>
      <c r="D139" s="44"/>
      <c r="E139" s="44"/>
      <c r="F139" s="44"/>
      <c r="G139" s="44"/>
      <c r="H139" s="44"/>
      <c r="I139" s="32" t="s">
        <v>1362</v>
      </c>
      <c r="J139" s="32" t="s">
        <v>1317</v>
      </c>
      <c r="K139" s="32">
        <v>0.05</v>
      </c>
      <c r="L139" s="193">
        <v>0</v>
      </c>
      <c r="M139" s="44"/>
      <c r="N139" s="44"/>
      <c r="O139" s="44"/>
      <c r="P139" s="44"/>
      <c r="Q139" s="44"/>
      <c r="R139" s="44"/>
    </row>
    <row r="140" spans="1:18">
      <c r="A140" s="44"/>
      <c r="B140" s="44"/>
      <c r="C140" s="32" t="s">
        <v>267</v>
      </c>
      <c r="D140" s="44"/>
      <c r="E140" s="44"/>
      <c r="F140" s="44"/>
      <c r="G140" s="44"/>
      <c r="H140" s="44"/>
      <c r="I140" s="32" t="s">
        <v>267</v>
      </c>
      <c r="J140" s="32" t="s">
        <v>1315</v>
      </c>
      <c r="K140" s="32">
        <v>0.02</v>
      </c>
      <c r="L140" s="193">
        <v>0</v>
      </c>
      <c r="M140" s="44"/>
      <c r="N140" s="44"/>
      <c r="O140" s="44"/>
      <c r="P140" s="44"/>
      <c r="Q140" s="44"/>
      <c r="R140" s="44"/>
    </row>
    <row r="141" spans="1:18">
      <c r="A141" s="44"/>
      <c r="B141" s="44"/>
      <c r="C141" s="32" t="s">
        <v>1363</v>
      </c>
      <c r="D141" s="44"/>
      <c r="E141" s="44"/>
      <c r="F141" s="44"/>
      <c r="G141" s="44"/>
      <c r="H141" s="44"/>
      <c r="I141" s="32" t="s">
        <v>1363</v>
      </c>
      <c r="J141" s="60" t="s">
        <v>85</v>
      </c>
      <c r="K141" s="32">
        <v>0.34</v>
      </c>
      <c r="L141" s="193">
        <v>0</v>
      </c>
      <c r="M141" s="44"/>
      <c r="N141" s="44"/>
      <c r="O141" s="44"/>
      <c r="P141" s="44"/>
      <c r="Q141" s="44"/>
      <c r="R141" s="44"/>
    </row>
    <row r="142" spans="1:18">
      <c r="A142" s="44"/>
      <c r="B142" s="44"/>
      <c r="C142" s="32" t="s">
        <v>72</v>
      </c>
      <c r="D142" s="44"/>
      <c r="E142" s="44"/>
      <c r="F142" s="44"/>
      <c r="G142" s="44"/>
      <c r="H142" s="44"/>
      <c r="I142" s="32" t="s">
        <v>72</v>
      </c>
      <c r="J142" s="60" t="s">
        <v>85</v>
      </c>
      <c r="K142" s="32">
        <v>0.04</v>
      </c>
      <c r="L142" s="193">
        <v>0</v>
      </c>
      <c r="M142" s="44"/>
      <c r="N142" s="44"/>
      <c r="O142" s="44"/>
      <c r="P142" s="44"/>
      <c r="Q142" s="44"/>
      <c r="R142" s="44"/>
    </row>
    <row r="143" spans="1:18">
      <c r="A143" s="44"/>
      <c r="B143" s="44"/>
      <c r="C143" s="32" t="s">
        <v>1364</v>
      </c>
      <c r="D143" s="44"/>
      <c r="E143" s="44"/>
      <c r="F143" s="44"/>
      <c r="G143" s="44"/>
      <c r="H143" s="44"/>
      <c r="I143" s="32" t="s">
        <v>1364</v>
      </c>
      <c r="J143" s="32" t="s">
        <v>171</v>
      </c>
      <c r="K143" s="32">
        <v>0.01</v>
      </c>
      <c r="L143" s="193">
        <v>0</v>
      </c>
      <c r="M143" s="44"/>
      <c r="N143" s="44"/>
      <c r="O143" s="44"/>
      <c r="P143" s="44"/>
      <c r="Q143" s="44"/>
      <c r="R143" s="44"/>
    </row>
    <row r="144" spans="1:18">
      <c r="A144" s="44"/>
      <c r="B144" s="44"/>
      <c r="C144" s="32" t="s">
        <v>1365</v>
      </c>
      <c r="D144" s="44"/>
      <c r="E144" s="44"/>
      <c r="F144" s="44"/>
      <c r="G144" s="44"/>
      <c r="H144" s="44"/>
      <c r="I144" s="32"/>
      <c r="J144" s="32"/>
      <c r="K144" s="32"/>
      <c r="L144" s="193">
        <v>0</v>
      </c>
      <c r="M144" s="44"/>
      <c r="N144" s="44"/>
      <c r="O144" s="44"/>
      <c r="P144" s="44"/>
      <c r="Q144" s="44"/>
      <c r="R144" s="44"/>
    </row>
    <row r="145" spans="1:18">
      <c r="A145" s="210"/>
      <c r="B145" s="210"/>
      <c r="C145" s="41" t="s">
        <v>1366</v>
      </c>
      <c r="D145" s="210"/>
      <c r="E145" s="210"/>
      <c r="F145" s="210"/>
      <c r="G145" s="210"/>
      <c r="H145" s="210"/>
      <c r="I145" s="41" t="s">
        <v>1366</v>
      </c>
      <c r="J145" s="40"/>
      <c r="K145" s="193">
        <v>0.0258</v>
      </c>
      <c r="L145" s="211">
        <v>0</v>
      </c>
      <c r="M145" s="210"/>
      <c r="N145" s="210"/>
      <c r="O145" s="210"/>
      <c r="P145" s="210"/>
      <c r="Q145" s="210"/>
      <c r="R145" s="210"/>
    </row>
    <row r="146" spans="1:18">
      <c r="A146" s="210"/>
      <c r="B146" s="210"/>
      <c r="C146" s="32" t="s">
        <v>1367</v>
      </c>
      <c r="D146" s="210"/>
      <c r="E146" s="210"/>
      <c r="F146" s="210"/>
      <c r="G146" s="210"/>
      <c r="H146" s="210"/>
      <c r="I146" s="32" t="s">
        <v>1367</v>
      </c>
      <c r="J146" s="40"/>
      <c r="K146" s="193">
        <v>0.019</v>
      </c>
      <c r="L146" s="211">
        <v>0</v>
      </c>
      <c r="M146" s="210"/>
      <c r="N146" s="210"/>
      <c r="O146" s="210"/>
      <c r="P146" s="210"/>
      <c r="Q146" s="210"/>
      <c r="R146" s="210"/>
    </row>
    <row r="147" spans="1:18">
      <c r="A147" s="210"/>
      <c r="B147" s="210"/>
      <c r="C147" s="32" t="s">
        <v>311</v>
      </c>
      <c r="D147" s="210"/>
      <c r="E147" s="210"/>
      <c r="F147" s="210"/>
      <c r="G147" s="210"/>
      <c r="H147" s="210"/>
      <c r="I147" s="32" t="s">
        <v>311</v>
      </c>
      <c r="J147" s="40"/>
      <c r="K147" s="193">
        <v>0.0165</v>
      </c>
      <c r="L147" s="211">
        <v>0</v>
      </c>
      <c r="M147" s="210"/>
      <c r="N147" s="210"/>
      <c r="O147" s="210"/>
      <c r="P147" s="210"/>
      <c r="Q147" s="210"/>
      <c r="R147" s="210"/>
    </row>
    <row r="148" spans="1:18">
      <c r="A148" s="210"/>
      <c r="B148" s="210"/>
      <c r="C148" s="41" t="s">
        <v>1368</v>
      </c>
      <c r="D148" s="210"/>
      <c r="E148" s="210"/>
      <c r="F148" s="210"/>
      <c r="G148" s="210"/>
      <c r="H148" s="210"/>
      <c r="I148" s="41" t="s">
        <v>1368</v>
      </c>
      <c r="J148" s="40"/>
      <c r="K148" s="193">
        <v>0.0613</v>
      </c>
      <c r="L148" s="211">
        <v>0</v>
      </c>
      <c r="M148" s="210"/>
      <c r="N148" s="210"/>
      <c r="O148" s="210"/>
      <c r="P148" s="210"/>
      <c r="Q148" s="210"/>
      <c r="R148" s="210"/>
    </row>
    <row r="149" spans="1:18">
      <c r="A149" s="210"/>
      <c r="B149" s="210"/>
      <c r="C149" s="32" t="s">
        <v>1364</v>
      </c>
      <c r="D149" s="210"/>
      <c r="E149" s="210"/>
      <c r="F149" s="210"/>
      <c r="G149" s="210"/>
      <c r="H149" s="210"/>
      <c r="I149" s="32" t="s">
        <v>1364</v>
      </c>
      <c r="J149" s="173" t="s">
        <v>171</v>
      </c>
      <c r="K149" s="32">
        <v>0.01</v>
      </c>
      <c r="L149" s="211">
        <v>0</v>
      </c>
      <c r="M149" s="210"/>
      <c r="N149" s="210"/>
      <c r="O149" s="210"/>
      <c r="P149" s="210"/>
      <c r="Q149" s="210"/>
      <c r="R149" s="210"/>
    </row>
    <row r="150" spans="1:18">
      <c r="A150" s="210"/>
      <c r="B150" s="210"/>
      <c r="C150" s="32" t="s">
        <v>1369</v>
      </c>
      <c r="D150" s="210"/>
      <c r="E150" s="210"/>
      <c r="F150" s="210"/>
      <c r="G150" s="210"/>
      <c r="H150" s="210"/>
      <c r="I150" s="32" t="s">
        <v>1369</v>
      </c>
      <c r="J150" s="173" t="s">
        <v>1335</v>
      </c>
      <c r="K150" s="32">
        <v>0.2</v>
      </c>
      <c r="L150" s="211">
        <v>0</v>
      </c>
      <c r="M150" s="210"/>
      <c r="N150" s="210"/>
      <c r="O150" s="210"/>
      <c r="P150" s="210"/>
      <c r="Q150" s="210"/>
      <c r="R150" s="210"/>
    </row>
    <row r="151" spans="1:18">
      <c r="A151" s="210"/>
      <c r="B151" s="210"/>
      <c r="C151" s="32" t="s">
        <v>938</v>
      </c>
      <c r="D151" s="210"/>
      <c r="E151" s="210"/>
      <c r="F151" s="210"/>
      <c r="G151" s="210"/>
      <c r="H151" s="210"/>
      <c r="I151" s="32" t="s">
        <v>938</v>
      </c>
      <c r="J151" s="173" t="s">
        <v>1370</v>
      </c>
      <c r="K151" s="32">
        <v>0.15</v>
      </c>
      <c r="L151" s="211">
        <v>0</v>
      </c>
      <c r="M151" s="210"/>
      <c r="N151" s="210"/>
      <c r="O151" s="210"/>
      <c r="P151" s="210"/>
      <c r="Q151" s="210"/>
      <c r="R151" s="210"/>
    </row>
    <row r="152" spans="1:18">
      <c r="A152" s="210"/>
      <c r="B152" s="210"/>
      <c r="C152" s="32" t="s">
        <v>956</v>
      </c>
      <c r="D152" s="210"/>
      <c r="E152" s="210"/>
      <c r="F152" s="210"/>
      <c r="G152" s="210"/>
      <c r="H152" s="210"/>
      <c r="I152" s="32" t="s">
        <v>956</v>
      </c>
      <c r="J152" s="173" t="s">
        <v>171</v>
      </c>
      <c r="K152" s="32">
        <v>0.4</v>
      </c>
      <c r="L152" s="211">
        <v>0</v>
      </c>
      <c r="M152" s="210"/>
      <c r="N152" s="210"/>
      <c r="O152" s="210"/>
      <c r="P152" s="210"/>
      <c r="Q152" s="210"/>
      <c r="R152" s="210"/>
    </row>
    <row r="153" spans="1:18">
      <c r="A153" s="210"/>
      <c r="B153" s="210"/>
      <c r="C153" s="32" t="s">
        <v>484</v>
      </c>
      <c r="D153" s="210"/>
      <c r="E153" s="210"/>
      <c r="F153" s="210"/>
      <c r="G153" s="210"/>
      <c r="H153" s="210"/>
      <c r="I153" s="32"/>
      <c r="J153" s="173"/>
      <c r="K153" s="32"/>
      <c r="L153" s="211">
        <v>0</v>
      </c>
      <c r="M153" s="210"/>
      <c r="N153" s="210"/>
      <c r="O153" s="210"/>
      <c r="P153" s="210"/>
      <c r="Q153" s="210"/>
      <c r="R153" s="210"/>
    </row>
    <row r="154" spans="1:18">
      <c r="A154" s="210"/>
      <c r="B154" s="210"/>
      <c r="C154" s="32" t="s">
        <v>740</v>
      </c>
      <c r="D154" s="210"/>
      <c r="E154" s="210"/>
      <c r="F154" s="210"/>
      <c r="G154" s="210"/>
      <c r="H154" s="210"/>
      <c r="I154" s="208" t="s">
        <v>740</v>
      </c>
      <c r="J154" s="32" t="s">
        <v>1371</v>
      </c>
      <c r="K154" s="32">
        <v>0.08</v>
      </c>
      <c r="L154" s="211"/>
      <c r="M154" s="210"/>
      <c r="N154" s="210"/>
      <c r="O154" s="210"/>
      <c r="P154" s="210"/>
      <c r="Q154" s="210"/>
      <c r="R154" s="210"/>
    </row>
    <row r="155" spans="1:18">
      <c r="A155" s="213"/>
      <c r="B155" s="213"/>
      <c r="C155" s="32" t="s">
        <v>926</v>
      </c>
      <c r="D155" s="213"/>
      <c r="E155" s="213"/>
      <c r="F155" s="213"/>
      <c r="G155" s="213"/>
      <c r="H155" s="213"/>
      <c r="I155" s="32" t="s">
        <v>926</v>
      </c>
      <c r="J155" s="173" t="s">
        <v>103</v>
      </c>
      <c r="K155" s="32">
        <v>0.1</v>
      </c>
      <c r="L155" s="211">
        <v>0</v>
      </c>
      <c r="M155" s="213"/>
      <c r="N155" s="213"/>
      <c r="O155" s="213"/>
      <c r="P155" s="213"/>
      <c r="Q155" s="213"/>
      <c r="R155" s="213"/>
    </row>
  </sheetData>
  <mergeCells count="91">
    <mergeCell ref="A1:R1"/>
    <mergeCell ref="M2:Q2"/>
    <mergeCell ref="D3:R3"/>
    <mergeCell ref="G4:L4"/>
    <mergeCell ref="M4:N4"/>
    <mergeCell ref="O4:P4"/>
    <mergeCell ref="Q4:R4"/>
    <mergeCell ref="A3:A5"/>
    <mergeCell ref="A8:A16"/>
    <mergeCell ref="A17:A22"/>
    <mergeCell ref="A23:A43"/>
    <mergeCell ref="A44:A62"/>
    <mergeCell ref="A63:A90"/>
    <mergeCell ref="A91:A155"/>
    <mergeCell ref="B3:B5"/>
    <mergeCell ref="B8:B16"/>
    <mergeCell ref="B17:B22"/>
    <mergeCell ref="B23:B43"/>
    <mergeCell ref="B44:B62"/>
    <mergeCell ref="B63:B90"/>
    <mergeCell ref="B91:B155"/>
    <mergeCell ref="C3:C5"/>
    <mergeCell ref="D4:D5"/>
    <mergeCell ref="D8:D16"/>
    <mergeCell ref="D17:D22"/>
    <mergeCell ref="D23:D43"/>
    <mergeCell ref="D44:D62"/>
    <mergeCell ref="D63:D90"/>
    <mergeCell ref="D91:D155"/>
    <mergeCell ref="E4:E5"/>
    <mergeCell ref="E8:E16"/>
    <mergeCell ref="E17:E22"/>
    <mergeCell ref="E23:E43"/>
    <mergeCell ref="E44:E62"/>
    <mergeCell ref="E63:E90"/>
    <mergeCell ref="E91:E155"/>
    <mergeCell ref="F4:F5"/>
    <mergeCell ref="F8:F16"/>
    <mergeCell ref="F17:F22"/>
    <mergeCell ref="F23:F43"/>
    <mergeCell ref="F44:F62"/>
    <mergeCell ref="F63:F90"/>
    <mergeCell ref="F91:F155"/>
    <mergeCell ref="G8:G16"/>
    <mergeCell ref="G17:G22"/>
    <mergeCell ref="G23:G43"/>
    <mergeCell ref="G44:G62"/>
    <mergeCell ref="G63:G90"/>
    <mergeCell ref="G91:G155"/>
    <mergeCell ref="H8:H16"/>
    <mergeCell ref="H17:H22"/>
    <mergeCell ref="H23:H43"/>
    <mergeCell ref="H44:H62"/>
    <mergeCell ref="H63:H90"/>
    <mergeCell ref="H91:H155"/>
    <mergeCell ref="M8:M16"/>
    <mergeCell ref="M17:M22"/>
    <mergeCell ref="M23:M43"/>
    <mergeCell ref="M44:M62"/>
    <mergeCell ref="M63:M90"/>
    <mergeCell ref="M91:M155"/>
    <mergeCell ref="N8:N16"/>
    <mergeCell ref="N17:N22"/>
    <mergeCell ref="N23:N43"/>
    <mergeCell ref="N44:N62"/>
    <mergeCell ref="N63:N90"/>
    <mergeCell ref="N91:N155"/>
    <mergeCell ref="O8:O16"/>
    <mergeCell ref="O17:O22"/>
    <mergeCell ref="O23:O43"/>
    <mergeCell ref="O44:O62"/>
    <mergeCell ref="O63:O90"/>
    <mergeCell ref="O91:O155"/>
    <mergeCell ref="P8:P16"/>
    <mergeCell ref="P17:P22"/>
    <mergeCell ref="P23:P43"/>
    <mergeCell ref="P44:P62"/>
    <mergeCell ref="P63:P90"/>
    <mergeCell ref="P91:P155"/>
    <mergeCell ref="Q8:Q16"/>
    <mergeCell ref="Q17:Q22"/>
    <mergeCell ref="Q23:Q43"/>
    <mergeCell ref="Q44:Q62"/>
    <mergeCell ref="Q63:Q90"/>
    <mergeCell ref="Q91:Q155"/>
    <mergeCell ref="R8:R16"/>
    <mergeCell ref="R17:R22"/>
    <mergeCell ref="R23:R43"/>
    <mergeCell ref="R44:R62"/>
    <mergeCell ref="R63:R90"/>
    <mergeCell ref="R91:R15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96"/>
  <sheetViews>
    <sheetView workbookViewId="0">
      <selection activeCell="D6" sqref="D6"/>
    </sheetView>
  </sheetViews>
  <sheetFormatPr defaultColWidth="9" defaultRowHeight="14.25"/>
  <cols>
    <col min="2" max="2" width="9" style="1"/>
    <col min="4" max="5" width="9.375" style="3"/>
    <col min="7" max="7" width="9" style="3"/>
    <col min="9" max="11" width="9" style="3"/>
  </cols>
  <sheetData>
    <row r="1" ht="18.75" spans="1:18">
      <c r="A1" s="128" t="s">
        <v>1372</v>
      </c>
      <c r="B1" s="129"/>
      <c r="C1" s="129"/>
      <c r="D1" s="130"/>
      <c r="E1" s="130"/>
      <c r="F1" s="130"/>
      <c r="G1" s="130"/>
      <c r="H1" s="130"/>
      <c r="I1" s="129"/>
      <c r="J1" s="140"/>
      <c r="K1" s="130"/>
      <c r="L1" s="130"/>
      <c r="M1" s="130"/>
      <c r="N1" s="130"/>
      <c r="O1" s="130"/>
      <c r="P1" s="130"/>
      <c r="Q1" s="130"/>
      <c r="R1" s="130"/>
    </row>
    <row r="2" spans="1:18">
      <c r="A2" s="131" t="s">
        <v>1373</v>
      </c>
      <c r="B2" s="132"/>
      <c r="C2" s="132"/>
      <c r="D2" s="133"/>
      <c r="E2" s="133"/>
      <c r="F2" s="133"/>
      <c r="G2" s="133"/>
      <c r="H2" s="133"/>
      <c r="I2" s="132"/>
      <c r="J2" s="141"/>
      <c r="K2" s="133"/>
      <c r="L2" s="133"/>
      <c r="M2" s="133"/>
      <c r="N2" s="133"/>
      <c r="O2" s="133"/>
      <c r="P2" s="133"/>
      <c r="Q2" s="133"/>
      <c r="R2" s="133"/>
    </row>
    <row r="3" spans="1:18">
      <c r="A3" s="59" t="s">
        <v>32</v>
      </c>
      <c r="B3" s="59" t="s">
        <v>33</v>
      </c>
      <c r="C3" s="59" t="s">
        <v>34</v>
      </c>
      <c r="D3" s="134" t="s">
        <v>3</v>
      </c>
      <c r="E3" s="134" t="s">
        <v>35</v>
      </c>
      <c r="F3" s="134"/>
      <c r="G3" s="134"/>
      <c r="H3" s="134"/>
      <c r="I3" s="11"/>
      <c r="J3" s="56"/>
      <c r="K3" s="134"/>
      <c r="L3" s="134"/>
      <c r="M3" s="134"/>
      <c r="N3" s="134"/>
      <c r="O3" s="134"/>
      <c r="P3" s="134"/>
      <c r="Q3" s="134"/>
      <c r="R3" s="134"/>
    </row>
    <row r="4" spans="1:18">
      <c r="A4" s="59"/>
      <c r="B4" s="59"/>
      <c r="C4" s="59"/>
      <c r="D4" s="134"/>
      <c r="E4" s="134" t="s">
        <v>36</v>
      </c>
      <c r="F4" s="134" t="s">
        <v>37</v>
      </c>
      <c r="G4" s="134" t="s">
        <v>8</v>
      </c>
      <c r="H4" s="134"/>
      <c r="I4" s="11"/>
      <c r="J4" s="56"/>
      <c r="K4" s="134"/>
      <c r="L4" s="134"/>
      <c r="M4" s="134" t="s">
        <v>9</v>
      </c>
      <c r="N4" s="134"/>
      <c r="O4" s="134" t="s">
        <v>10</v>
      </c>
      <c r="P4" s="134"/>
      <c r="Q4" s="134" t="s">
        <v>11</v>
      </c>
      <c r="R4" s="134"/>
    </row>
    <row r="5" spans="1:18">
      <c r="A5" s="59"/>
      <c r="B5" s="59"/>
      <c r="C5" s="59"/>
      <c r="D5" s="134"/>
      <c r="E5" s="134"/>
      <c r="F5" s="134"/>
      <c r="G5" s="134" t="s">
        <v>4</v>
      </c>
      <c r="H5" s="134" t="s">
        <v>5</v>
      </c>
      <c r="I5" s="59" t="s">
        <v>34</v>
      </c>
      <c r="J5" s="56" t="s">
        <v>38</v>
      </c>
      <c r="K5" s="134" t="s">
        <v>4</v>
      </c>
      <c r="L5" s="134" t="s">
        <v>5</v>
      </c>
      <c r="M5" s="134" t="s">
        <v>4</v>
      </c>
      <c r="N5" s="134" t="s">
        <v>5</v>
      </c>
      <c r="O5" s="134" t="s">
        <v>4</v>
      </c>
      <c r="P5" s="134" t="s">
        <v>5</v>
      </c>
      <c r="Q5" s="134" t="s">
        <v>4</v>
      </c>
      <c r="R5" s="134" t="s">
        <v>5</v>
      </c>
    </row>
    <row r="6" spans="1:18">
      <c r="A6" s="40" t="s">
        <v>3</v>
      </c>
      <c r="B6" s="40"/>
      <c r="C6" s="40"/>
      <c r="D6" s="77">
        <f t="shared" ref="D6:H6" si="0">SUM(D7:D396)</f>
        <v>1296.4699</v>
      </c>
      <c r="E6" s="77">
        <f t="shared" si="0"/>
        <v>1289.0899</v>
      </c>
      <c r="F6" s="77">
        <f t="shared" si="0"/>
        <v>7.38</v>
      </c>
      <c r="G6" s="77">
        <f t="shared" si="0"/>
        <v>81.9399</v>
      </c>
      <c r="H6" s="77">
        <f t="shared" si="0"/>
        <v>0</v>
      </c>
      <c r="I6" s="77"/>
      <c r="J6" s="142"/>
      <c r="K6" s="77">
        <f t="shared" ref="K6:R6" si="1">SUM(K7:K396)</f>
        <v>81.9399</v>
      </c>
      <c r="L6" s="77">
        <f t="shared" si="1"/>
        <v>0</v>
      </c>
      <c r="M6" s="77">
        <f t="shared" si="1"/>
        <v>172.94</v>
      </c>
      <c r="N6" s="77">
        <f t="shared" si="1"/>
        <v>0.08</v>
      </c>
      <c r="O6" s="77">
        <f t="shared" si="1"/>
        <v>468.87</v>
      </c>
      <c r="P6" s="77">
        <f t="shared" si="1"/>
        <v>3.8</v>
      </c>
      <c r="Q6" s="77">
        <f t="shared" si="1"/>
        <v>565.34</v>
      </c>
      <c r="R6" s="77">
        <f t="shared" si="1"/>
        <v>3.5</v>
      </c>
    </row>
    <row r="7" spans="1:18">
      <c r="A7" s="40">
        <v>1</v>
      </c>
      <c r="B7" s="59" t="s">
        <v>39</v>
      </c>
      <c r="C7" s="32" t="s">
        <v>1374</v>
      </c>
      <c r="D7" s="77">
        <f>SUM(E7+F7)</f>
        <v>233.48</v>
      </c>
      <c r="E7" s="77">
        <f>SUM(G7+M7+O7+Q7)</f>
        <v>233.48</v>
      </c>
      <c r="F7" s="77"/>
      <c r="G7" s="77">
        <f>SUM(K7:K12)</f>
        <v>0.06</v>
      </c>
      <c r="H7" s="77" t="s">
        <v>1375</v>
      </c>
      <c r="I7" s="32"/>
      <c r="J7" s="60"/>
      <c r="K7" s="48"/>
      <c r="L7" s="48"/>
      <c r="M7" s="77">
        <v>3.35</v>
      </c>
      <c r="N7" s="77"/>
      <c r="O7" s="77">
        <f>66+101.07</f>
        <v>167.07</v>
      </c>
      <c r="P7" s="77"/>
      <c r="Q7" s="77">
        <f>63</f>
        <v>63</v>
      </c>
      <c r="R7" s="49"/>
    </row>
    <row r="8" spans="1:18">
      <c r="A8" s="40"/>
      <c r="B8" s="59"/>
      <c r="C8" s="32" t="s">
        <v>1146</v>
      </c>
      <c r="D8" s="77"/>
      <c r="E8" s="77"/>
      <c r="F8" s="77"/>
      <c r="G8" s="77"/>
      <c r="H8" s="77"/>
      <c r="I8" s="32" t="s">
        <v>1146</v>
      </c>
      <c r="J8" s="60"/>
      <c r="K8" s="48">
        <v>0.06</v>
      </c>
      <c r="L8" s="48"/>
      <c r="M8" s="77"/>
      <c r="N8" s="77"/>
      <c r="O8" s="77"/>
      <c r="P8" s="77"/>
      <c r="Q8" s="77"/>
      <c r="R8" s="49"/>
    </row>
    <row r="9" spans="1:18">
      <c r="A9" s="40"/>
      <c r="B9" s="59"/>
      <c r="C9" s="32"/>
      <c r="D9" s="77"/>
      <c r="E9" s="77"/>
      <c r="F9" s="77"/>
      <c r="G9" s="77"/>
      <c r="H9" s="77"/>
      <c r="I9" s="32"/>
      <c r="J9" s="60"/>
      <c r="K9" s="48"/>
      <c r="L9" s="48"/>
      <c r="M9" s="77"/>
      <c r="N9" s="77"/>
      <c r="O9" s="77"/>
      <c r="P9" s="77"/>
      <c r="Q9" s="77"/>
      <c r="R9" s="49"/>
    </row>
    <row r="10" spans="1:18">
      <c r="A10" s="40"/>
      <c r="B10" s="59"/>
      <c r="C10" s="32"/>
      <c r="D10" s="77"/>
      <c r="E10" s="77"/>
      <c r="F10" s="77"/>
      <c r="G10" s="77"/>
      <c r="H10" s="77"/>
      <c r="I10" s="32"/>
      <c r="J10" s="60"/>
      <c r="K10" s="48"/>
      <c r="L10" s="48"/>
      <c r="M10" s="77"/>
      <c r="N10" s="77"/>
      <c r="O10" s="77"/>
      <c r="P10" s="77"/>
      <c r="Q10" s="77"/>
      <c r="R10" s="49"/>
    </row>
    <row r="11" spans="1:18">
      <c r="A11" s="40"/>
      <c r="B11" s="59"/>
      <c r="C11" s="32"/>
      <c r="D11" s="77"/>
      <c r="E11" s="77"/>
      <c r="F11" s="77"/>
      <c r="G11" s="77"/>
      <c r="H11" s="77"/>
      <c r="I11" s="32"/>
      <c r="J11" s="60"/>
      <c r="K11" s="48"/>
      <c r="L11" s="48"/>
      <c r="M11" s="77"/>
      <c r="N11" s="77"/>
      <c r="O11" s="77"/>
      <c r="P11" s="77"/>
      <c r="Q11" s="77"/>
      <c r="R11" s="49"/>
    </row>
    <row r="12" spans="1:18">
      <c r="A12" s="40"/>
      <c r="B12" s="59"/>
      <c r="C12" s="32" t="s">
        <v>1375</v>
      </c>
      <c r="D12" s="77"/>
      <c r="E12" s="77"/>
      <c r="F12" s="77"/>
      <c r="G12" s="77"/>
      <c r="H12" s="77"/>
      <c r="I12" s="32"/>
      <c r="J12" s="60"/>
      <c r="K12" s="48"/>
      <c r="L12" s="48"/>
      <c r="M12" s="77"/>
      <c r="N12" s="77"/>
      <c r="O12" s="77"/>
      <c r="P12" s="77"/>
      <c r="Q12" s="77"/>
      <c r="R12" s="49"/>
    </row>
    <row r="13" spans="1:18">
      <c r="A13" s="40">
        <v>2</v>
      </c>
      <c r="B13" s="59" t="s">
        <v>702</v>
      </c>
      <c r="C13" s="135" t="s">
        <v>911</v>
      </c>
      <c r="D13" s="77">
        <f>SUM(E13+F13)</f>
        <v>95</v>
      </c>
      <c r="E13" s="77">
        <f>SUM(G13+M13+O13+Q13)</f>
        <v>95</v>
      </c>
      <c r="F13" s="77"/>
      <c r="G13" s="77">
        <f>SUM(K13:K18)</f>
        <v>0</v>
      </c>
      <c r="H13" s="77"/>
      <c r="I13" s="32"/>
      <c r="J13" s="60"/>
      <c r="K13" s="48"/>
      <c r="L13" s="48"/>
      <c r="M13" s="77">
        <v>4</v>
      </c>
      <c r="N13" s="77"/>
      <c r="O13" s="77">
        <v>56</v>
      </c>
      <c r="P13" s="77"/>
      <c r="Q13" s="77">
        <v>35</v>
      </c>
      <c r="R13" s="49"/>
    </row>
    <row r="14" spans="1:18">
      <c r="A14" s="40"/>
      <c r="B14" s="59"/>
      <c r="C14" s="136" t="s">
        <v>1376</v>
      </c>
      <c r="D14" s="77"/>
      <c r="E14" s="77"/>
      <c r="F14" s="77"/>
      <c r="G14" s="77"/>
      <c r="H14" s="77"/>
      <c r="I14" s="32"/>
      <c r="J14" s="60"/>
      <c r="K14" s="77"/>
      <c r="L14" s="48"/>
      <c r="M14" s="77"/>
      <c r="N14" s="77"/>
      <c r="O14" s="77"/>
      <c r="P14" s="77"/>
      <c r="Q14" s="77"/>
      <c r="R14" s="49"/>
    </row>
    <row r="15" spans="1:18">
      <c r="A15" s="40"/>
      <c r="B15" s="59"/>
      <c r="C15" s="32"/>
      <c r="D15" s="77"/>
      <c r="E15" s="77"/>
      <c r="F15" s="77"/>
      <c r="G15" s="77"/>
      <c r="H15" s="77"/>
      <c r="I15" s="32"/>
      <c r="J15" s="60"/>
      <c r="K15" s="77"/>
      <c r="L15" s="48"/>
      <c r="M15" s="77"/>
      <c r="N15" s="77"/>
      <c r="O15" s="77"/>
      <c r="P15" s="77"/>
      <c r="Q15" s="77"/>
      <c r="R15" s="49"/>
    </row>
    <row r="16" spans="1:18">
      <c r="A16" s="40"/>
      <c r="B16" s="59"/>
      <c r="C16" s="32"/>
      <c r="D16" s="77"/>
      <c r="E16" s="77"/>
      <c r="F16" s="77"/>
      <c r="G16" s="77"/>
      <c r="H16" s="77"/>
      <c r="I16" s="32"/>
      <c r="J16" s="60"/>
      <c r="K16" s="77"/>
      <c r="L16" s="48"/>
      <c r="M16" s="77"/>
      <c r="N16" s="77"/>
      <c r="O16" s="77"/>
      <c r="P16" s="77"/>
      <c r="Q16" s="77"/>
      <c r="R16" s="49"/>
    </row>
    <row r="17" spans="1:18">
      <c r="A17" s="40"/>
      <c r="B17" s="59"/>
      <c r="C17" s="32"/>
      <c r="D17" s="77"/>
      <c r="E17" s="77"/>
      <c r="F17" s="77"/>
      <c r="G17" s="77"/>
      <c r="H17" s="77"/>
      <c r="I17" s="32"/>
      <c r="J17" s="60"/>
      <c r="K17" s="77"/>
      <c r="L17" s="48"/>
      <c r="M17" s="77"/>
      <c r="N17" s="77"/>
      <c r="O17" s="77"/>
      <c r="P17" s="77"/>
      <c r="Q17" s="77"/>
      <c r="R17" s="49"/>
    </row>
    <row r="18" spans="1:18">
      <c r="A18" s="40"/>
      <c r="B18" s="59"/>
      <c r="C18" s="32"/>
      <c r="D18" s="77"/>
      <c r="E18" s="77"/>
      <c r="F18" s="77"/>
      <c r="G18" s="77"/>
      <c r="H18" s="77"/>
      <c r="I18" s="32"/>
      <c r="J18" s="60"/>
      <c r="K18" s="77"/>
      <c r="L18" s="48"/>
      <c r="M18" s="77"/>
      <c r="N18" s="77"/>
      <c r="O18" s="77"/>
      <c r="P18" s="77"/>
      <c r="Q18" s="77"/>
      <c r="R18" s="49"/>
    </row>
    <row r="19" spans="1:18">
      <c r="A19" s="40">
        <v>3</v>
      </c>
      <c r="B19" s="59" t="s">
        <v>704</v>
      </c>
      <c r="C19" s="32" t="s">
        <v>1377</v>
      </c>
      <c r="D19" s="77">
        <f>SUM(E19+F19)</f>
        <v>397.97</v>
      </c>
      <c r="E19" s="77">
        <f>SUM(G19+M19+O19+Q19)</f>
        <v>394.42</v>
      </c>
      <c r="F19" s="77">
        <f>SUM(H19,N19,P19,R19)</f>
        <v>3.55</v>
      </c>
      <c r="G19" s="77">
        <f>SUM(K19:K48)</f>
        <v>27.69</v>
      </c>
      <c r="H19" s="77"/>
      <c r="I19" s="32"/>
      <c r="J19" s="60"/>
      <c r="K19" s="49"/>
      <c r="L19" s="49"/>
      <c r="M19" s="77">
        <f>69+15.01</f>
        <v>84.01</v>
      </c>
      <c r="N19" s="77"/>
      <c r="O19" s="77">
        <f>112+39.11</f>
        <v>151.11</v>
      </c>
      <c r="P19" s="77">
        <v>3.55</v>
      </c>
      <c r="Q19" s="77">
        <f>2.59+74.6+54.42</f>
        <v>131.61</v>
      </c>
      <c r="R19" s="49"/>
    </row>
    <row r="20" spans="1:18">
      <c r="A20" s="40"/>
      <c r="B20" s="59"/>
      <c r="C20" s="137" t="s">
        <v>1378</v>
      </c>
      <c r="D20" s="77"/>
      <c r="E20" s="77"/>
      <c r="F20" s="77"/>
      <c r="G20" s="77"/>
      <c r="H20" s="77"/>
      <c r="I20" s="32"/>
      <c r="J20" s="60"/>
      <c r="K20" s="49"/>
      <c r="L20" s="49"/>
      <c r="M20" s="77"/>
      <c r="N20" s="77"/>
      <c r="O20" s="77"/>
      <c r="P20" s="77"/>
      <c r="Q20" s="77"/>
      <c r="R20" s="49"/>
    </row>
    <row r="21" spans="1:18">
      <c r="A21" s="40"/>
      <c r="B21" s="59"/>
      <c r="C21" s="137" t="s">
        <v>700</v>
      </c>
      <c r="D21" s="77"/>
      <c r="E21" s="77"/>
      <c r="F21" s="77"/>
      <c r="G21" s="77"/>
      <c r="H21" s="77"/>
      <c r="I21" s="137" t="s">
        <v>700</v>
      </c>
      <c r="J21" s="143" t="s">
        <v>592</v>
      </c>
      <c r="K21" s="48">
        <v>15</v>
      </c>
      <c r="L21" s="49"/>
      <c r="M21" s="77"/>
      <c r="N21" s="77"/>
      <c r="O21" s="77"/>
      <c r="P21" s="77"/>
      <c r="Q21" s="77"/>
      <c r="R21" s="49"/>
    </row>
    <row r="22" spans="1:18">
      <c r="A22" s="40"/>
      <c r="B22" s="59"/>
      <c r="C22" s="41" t="s">
        <v>1107</v>
      </c>
      <c r="D22" s="77"/>
      <c r="E22" s="77"/>
      <c r="F22" s="77"/>
      <c r="G22" s="77"/>
      <c r="H22" s="77"/>
      <c r="I22" s="41" t="s">
        <v>1107</v>
      </c>
      <c r="J22" s="143" t="s">
        <v>241</v>
      </c>
      <c r="K22" s="48">
        <v>2</v>
      </c>
      <c r="L22" s="49"/>
      <c r="M22" s="77"/>
      <c r="N22" s="77"/>
      <c r="O22" s="77"/>
      <c r="P22" s="77"/>
      <c r="Q22" s="77"/>
      <c r="R22" s="49"/>
    </row>
    <row r="23" spans="1:18">
      <c r="A23" s="40"/>
      <c r="B23" s="59"/>
      <c r="C23" s="136" t="s">
        <v>1379</v>
      </c>
      <c r="D23" s="77"/>
      <c r="E23" s="77"/>
      <c r="F23" s="77"/>
      <c r="G23" s="77"/>
      <c r="H23" s="77"/>
      <c r="I23" s="32"/>
      <c r="J23" s="60"/>
      <c r="K23" s="49"/>
      <c r="L23" s="49"/>
      <c r="M23" s="77"/>
      <c r="N23" s="77"/>
      <c r="O23" s="77"/>
      <c r="P23" s="77"/>
      <c r="Q23" s="77"/>
      <c r="R23" s="49"/>
    </row>
    <row r="24" spans="1:18">
      <c r="A24" s="40"/>
      <c r="B24" s="59"/>
      <c r="C24" s="136" t="s">
        <v>1380</v>
      </c>
      <c r="D24" s="77"/>
      <c r="E24" s="77"/>
      <c r="F24" s="77"/>
      <c r="G24" s="77"/>
      <c r="H24" s="77"/>
      <c r="I24" s="32"/>
      <c r="J24" s="60"/>
      <c r="K24" s="49"/>
      <c r="L24" s="49"/>
      <c r="M24" s="77"/>
      <c r="N24" s="77"/>
      <c r="O24" s="77"/>
      <c r="P24" s="77"/>
      <c r="Q24" s="77"/>
      <c r="R24" s="49"/>
    </row>
    <row r="25" spans="1:18">
      <c r="A25" s="40"/>
      <c r="B25" s="59"/>
      <c r="C25" s="136" t="s">
        <v>1381</v>
      </c>
      <c r="D25" s="77"/>
      <c r="E25" s="77"/>
      <c r="F25" s="77"/>
      <c r="G25" s="77"/>
      <c r="H25" s="77"/>
      <c r="I25" s="32"/>
      <c r="J25" s="60"/>
      <c r="K25" s="49"/>
      <c r="L25" s="49"/>
      <c r="M25" s="77"/>
      <c r="N25" s="77"/>
      <c r="O25" s="77"/>
      <c r="P25" s="77"/>
      <c r="Q25" s="77"/>
      <c r="R25" s="49"/>
    </row>
    <row r="26" spans="1:18">
      <c r="A26" s="40"/>
      <c r="B26" s="59"/>
      <c r="C26" s="136" t="s">
        <v>1382</v>
      </c>
      <c r="D26" s="77"/>
      <c r="E26" s="77"/>
      <c r="F26" s="77"/>
      <c r="G26" s="77"/>
      <c r="H26" s="77"/>
      <c r="I26" s="32"/>
      <c r="J26" s="60"/>
      <c r="K26" s="49"/>
      <c r="L26" s="49"/>
      <c r="M26" s="77"/>
      <c r="N26" s="77"/>
      <c r="O26" s="77"/>
      <c r="P26" s="77"/>
      <c r="Q26" s="77"/>
      <c r="R26" s="49"/>
    </row>
    <row r="27" spans="1:18">
      <c r="A27" s="40"/>
      <c r="B27" s="59"/>
      <c r="C27" s="136" t="s">
        <v>1383</v>
      </c>
      <c r="D27" s="77"/>
      <c r="E27" s="77"/>
      <c r="F27" s="77"/>
      <c r="G27" s="77"/>
      <c r="H27" s="77"/>
      <c r="I27" s="32"/>
      <c r="J27" s="60"/>
      <c r="K27" s="49"/>
      <c r="L27" s="49"/>
      <c r="M27" s="77"/>
      <c r="N27" s="77"/>
      <c r="O27" s="77"/>
      <c r="P27" s="77"/>
      <c r="Q27" s="77"/>
      <c r="R27" s="49"/>
    </row>
    <row r="28" spans="1:18">
      <c r="A28" s="40"/>
      <c r="B28" s="59"/>
      <c r="C28" s="136" t="s">
        <v>1384</v>
      </c>
      <c r="D28" s="77"/>
      <c r="E28" s="77"/>
      <c r="F28" s="77"/>
      <c r="G28" s="77"/>
      <c r="H28" s="77"/>
      <c r="I28" s="137"/>
      <c r="J28" s="143"/>
      <c r="K28" s="48"/>
      <c r="L28" s="49"/>
      <c r="M28" s="77"/>
      <c r="N28" s="77"/>
      <c r="O28" s="77"/>
      <c r="P28" s="77"/>
      <c r="Q28" s="77"/>
      <c r="R28" s="49"/>
    </row>
    <row r="29" spans="1:18">
      <c r="A29" s="40"/>
      <c r="B29" s="59"/>
      <c r="C29" s="136" t="s">
        <v>1055</v>
      </c>
      <c r="D29" s="77"/>
      <c r="E29" s="77"/>
      <c r="F29" s="77"/>
      <c r="G29" s="77"/>
      <c r="H29" s="77"/>
      <c r="I29" s="41"/>
      <c r="J29" s="143"/>
      <c r="K29" s="48"/>
      <c r="L29" s="49"/>
      <c r="M29" s="77"/>
      <c r="N29" s="77"/>
      <c r="O29" s="77"/>
      <c r="P29" s="77"/>
      <c r="Q29" s="77"/>
      <c r="R29" s="49"/>
    </row>
    <row r="30" spans="1:18">
      <c r="A30" s="40"/>
      <c r="B30" s="59"/>
      <c r="C30" s="136" t="s">
        <v>1385</v>
      </c>
      <c r="D30" s="77"/>
      <c r="E30" s="77"/>
      <c r="F30" s="77"/>
      <c r="G30" s="77"/>
      <c r="H30" s="77"/>
      <c r="I30" s="32"/>
      <c r="J30" s="60"/>
      <c r="K30" s="49"/>
      <c r="L30" s="49"/>
      <c r="M30" s="77"/>
      <c r="N30" s="77"/>
      <c r="O30" s="77"/>
      <c r="P30" s="77"/>
      <c r="Q30" s="77"/>
      <c r="R30" s="49"/>
    </row>
    <row r="31" spans="1:18">
      <c r="A31" s="40"/>
      <c r="B31" s="59"/>
      <c r="C31" s="136" t="s">
        <v>1386</v>
      </c>
      <c r="D31" s="77"/>
      <c r="E31" s="77"/>
      <c r="F31" s="77"/>
      <c r="G31" s="77"/>
      <c r="H31" s="77"/>
      <c r="I31" s="32"/>
      <c r="J31" s="60"/>
      <c r="K31" s="49"/>
      <c r="L31" s="49"/>
      <c r="M31" s="77"/>
      <c r="N31" s="77"/>
      <c r="O31" s="77"/>
      <c r="P31" s="77"/>
      <c r="Q31" s="77"/>
      <c r="R31" s="49"/>
    </row>
    <row r="32" spans="1:18">
      <c r="A32" s="40"/>
      <c r="B32" s="59"/>
      <c r="C32" s="136" t="s">
        <v>110</v>
      </c>
      <c r="D32" s="77"/>
      <c r="E32" s="77"/>
      <c r="F32" s="77"/>
      <c r="G32" s="77"/>
      <c r="H32" s="77"/>
      <c r="I32" s="32"/>
      <c r="J32" s="60"/>
      <c r="K32" s="49"/>
      <c r="L32" s="49"/>
      <c r="M32" s="77"/>
      <c r="N32" s="77"/>
      <c r="O32" s="77"/>
      <c r="P32" s="77"/>
      <c r="Q32" s="77"/>
      <c r="R32" s="49"/>
    </row>
    <row r="33" spans="1:18">
      <c r="A33" s="40"/>
      <c r="B33" s="59"/>
      <c r="C33" s="136" t="s">
        <v>234</v>
      </c>
      <c r="D33" s="77"/>
      <c r="E33" s="77"/>
      <c r="F33" s="77"/>
      <c r="G33" s="77"/>
      <c r="H33" s="77"/>
      <c r="I33" s="32"/>
      <c r="J33" s="60"/>
      <c r="K33" s="49"/>
      <c r="L33" s="49"/>
      <c r="M33" s="77"/>
      <c r="N33" s="77"/>
      <c r="O33" s="77"/>
      <c r="P33" s="77"/>
      <c r="Q33" s="77"/>
      <c r="R33" s="49"/>
    </row>
    <row r="34" spans="1:18">
      <c r="A34" s="40"/>
      <c r="B34" s="59"/>
      <c r="C34" s="136" t="s">
        <v>1387</v>
      </c>
      <c r="D34" s="77"/>
      <c r="E34" s="77"/>
      <c r="F34" s="77"/>
      <c r="G34" s="77"/>
      <c r="H34" s="77"/>
      <c r="I34" s="32"/>
      <c r="J34" s="60"/>
      <c r="K34" s="49"/>
      <c r="L34" s="49"/>
      <c r="M34" s="77"/>
      <c r="N34" s="77"/>
      <c r="O34" s="77"/>
      <c r="P34" s="77"/>
      <c r="Q34" s="77"/>
      <c r="R34" s="49"/>
    </row>
    <row r="35" spans="1:18">
      <c r="A35" s="40"/>
      <c r="B35" s="59"/>
      <c r="C35" s="136" t="s">
        <v>1331</v>
      </c>
      <c r="D35" s="77"/>
      <c r="E35" s="77"/>
      <c r="F35" s="77"/>
      <c r="G35" s="77"/>
      <c r="H35" s="77"/>
      <c r="I35" s="32"/>
      <c r="J35" s="60"/>
      <c r="K35" s="49"/>
      <c r="L35" s="49"/>
      <c r="M35" s="77"/>
      <c r="N35" s="77"/>
      <c r="O35" s="77"/>
      <c r="P35" s="77"/>
      <c r="Q35" s="77"/>
      <c r="R35" s="49"/>
    </row>
    <row r="36" spans="1:18">
      <c r="A36" s="40"/>
      <c r="B36" s="59"/>
      <c r="C36" s="136" t="s">
        <v>1388</v>
      </c>
      <c r="D36" s="77"/>
      <c r="E36" s="77"/>
      <c r="F36" s="77"/>
      <c r="G36" s="77"/>
      <c r="H36" s="77"/>
      <c r="I36" s="32"/>
      <c r="J36" s="60"/>
      <c r="K36" s="49"/>
      <c r="L36" s="49"/>
      <c r="M36" s="77"/>
      <c r="N36" s="77"/>
      <c r="O36" s="77"/>
      <c r="P36" s="77"/>
      <c r="Q36" s="77"/>
      <c r="R36" s="49"/>
    </row>
    <row r="37" spans="1:18">
      <c r="A37" s="40"/>
      <c r="B37" s="59"/>
      <c r="C37" s="136" t="s">
        <v>115</v>
      </c>
      <c r="D37" s="77"/>
      <c r="E37" s="77"/>
      <c r="F37" s="77"/>
      <c r="G37" s="77"/>
      <c r="H37" s="77"/>
      <c r="I37" s="32"/>
      <c r="J37" s="60"/>
      <c r="K37" s="49"/>
      <c r="L37" s="49"/>
      <c r="M37" s="77"/>
      <c r="N37" s="77"/>
      <c r="O37" s="77"/>
      <c r="P37" s="77"/>
      <c r="Q37" s="77"/>
      <c r="R37" s="49"/>
    </row>
    <row r="38" spans="1:18">
      <c r="A38" s="40"/>
      <c r="B38" s="59"/>
      <c r="C38" s="136" t="s">
        <v>644</v>
      </c>
      <c r="D38" s="77"/>
      <c r="E38" s="77"/>
      <c r="F38" s="77"/>
      <c r="G38" s="77"/>
      <c r="H38" s="77"/>
      <c r="I38" s="32"/>
      <c r="J38" s="60"/>
      <c r="K38" s="49"/>
      <c r="L38" s="49"/>
      <c r="M38" s="77"/>
      <c r="N38" s="77"/>
      <c r="O38" s="77"/>
      <c r="P38" s="77"/>
      <c r="Q38" s="77"/>
      <c r="R38" s="49"/>
    </row>
    <row r="39" spans="1:18">
      <c r="A39" s="40"/>
      <c r="B39" s="59"/>
      <c r="C39" s="136" t="s">
        <v>1149</v>
      </c>
      <c r="D39" s="77"/>
      <c r="E39" s="77"/>
      <c r="F39" s="77"/>
      <c r="G39" s="77"/>
      <c r="H39" s="77"/>
      <c r="I39" s="32"/>
      <c r="J39" s="60"/>
      <c r="K39" s="49"/>
      <c r="L39" s="49"/>
      <c r="M39" s="77"/>
      <c r="N39" s="77"/>
      <c r="O39" s="77"/>
      <c r="P39" s="77"/>
      <c r="Q39" s="77"/>
      <c r="R39" s="49"/>
    </row>
    <row r="40" spans="1:18">
      <c r="A40" s="40"/>
      <c r="B40" s="59"/>
      <c r="C40" s="136" t="s">
        <v>1365</v>
      </c>
      <c r="D40" s="77"/>
      <c r="E40" s="77"/>
      <c r="F40" s="77"/>
      <c r="G40" s="77"/>
      <c r="H40" s="77"/>
      <c r="I40" s="32"/>
      <c r="J40" s="60"/>
      <c r="K40" s="49"/>
      <c r="L40" s="49"/>
      <c r="M40" s="77"/>
      <c r="N40" s="77"/>
      <c r="O40" s="77"/>
      <c r="P40" s="77"/>
      <c r="Q40" s="77"/>
      <c r="R40" s="49"/>
    </row>
    <row r="41" spans="1:18">
      <c r="A41" s="40"/>
      <c r="B41" s="59"/>
      <c r="C41" s="41" t="s">
        <v>912</v>
      </c>
      <c r="D41" s="77"/>
      <c r="E41" s="77"/>
      <c r="F41" s="77"/>
      <c r="G41" s="77"/>
      <c r="H41" s="77"/>
      <c r="I41" s="32"/>
      <c r="J41" s="60"/>
      <c r="K41" s="49"/>
      <c r="L41" s="49"/>
      <c r="M41" s="77"/>
      <c r="N41" s="77"/>
      <c r="O41" s="77"/>
      <c r="P41" s="77"/>
      <c r="Q41" s="77"/>
      <c r="R41" s="49"/>
    </row>
    <row r="42" spans="1:18">
      <c r="A42" s="40"/>
      <c r="B42" s="59"/>
      <c r="C42" s="32" t="s">
        <v>884</v>
      </c>
      <c r="D42" s="77"/>
      <c r="E42" s="77"/>
      <c r="F42" s="77"/>
      <c r="G42" s="77"/>
      <c r="H42" s="77"/>
      <c r="I42" s="32" t="s">
        <v>884</v>
      </c>
      <c r="J42" s="32" t="s">
        <v>1389</v>
      </c>
      <c r="K42" s="32">
        <v>1.18</v>
      </c>
      <c r="L42" s="49"/>
      <c r="M42" s="77"/>
      <c r="N42" s="77"/>
      <c r="O42" s="77"/>
      <c r="P42" s="77"/>
      <c r="Q42" s="77"/>
      <c r="R42" s="49"/>
    </row>
    <row r="43" spans="1:18">
      <c r="A43" s="40"/>
      <c r="B43" s="59"/>
      <c r="C43" s="32" t="s">
        <v>989</v>
      </c>
      <c r="D43" s="77"/>
      <c r="E43" s="77"/>
      <c r="F43" s="77"/>
      <c r="G43" s="77"/>
      <c r="H43" s="77"/>
      <c r="I43" s="32" t="s">
        <v>989</v>
      </c>
      <c r="J43" s="32" t="s">
        <v>1390</v>
      </c>
      <c r="K43" s="32">
        <v>2.62</v>
      </c>
      <c r="L43" s="49"/>
      <c r="M43" s="77"/>
      <c r="N43" s="77"/>
      <c r="O43" s="77"/>
      <c r="P43" s="77"/>
      <c r="Q43" s="77"/>
      <c r="R43" s="49"/>
    </row>
    <row r="44" spans="1:18">
      <c r="A44" s="40"/>
      <c r="B44" s="59"/>
      <c r="C44" s="32" t="s">
        <v>1391</v>
      </c>
      <c r="D44" s="77"/>
      <c r="E44" s="77"/>
      <c r="F44" s="77"/>
      <c r="G44" s="77"/>
      <c r="H44" s="77"/>
      <c r="I44" s="32" t="s">
        <v>1391</v>
      </c>
      <c r="J44" s="32" t="s">
        <v>1392</v>
      </c>
      <c r="K44" s="32">
        <v>3.52</v>
      </c>
      <c r="L44" s="49"/>
      <c r="M44" s="77"/>
      <c r="N44" s="77"/>
      <c r="O44" s="77"/>
      <c r="P44" s="77"/>
      <c r="Q44" s="77"/>
      <c r="R44" s="49"/>
    </row>
    <row r="45" spans="1:18">
      <c r="A45" s="40"/>
      <c r="B45" s="59"/>
      <c r="C45" s="32" t="s">
        <v>894</v>
      </c>
      <c r="D45" s="77"/>
      <c r="E45" s="77"/>
      <c r="F45" s="77"/>
      <c r="G45" s="77"/>
      <c r="H45" s="77"/>
      <c r="I45" s="32" t="s">
        <v>894</v>
      </c>
      <c r="J45" s="32" t="s">
        <v>1393</v>
      </c>
      <c r="K45" s="32">
        <v>1.15</v>
      </c>
      <c r="L45" s="49"/>
      <c r="M45" s="77"/>
      <c r="N45" s="77"/>
      <c r="O45" s="77"/>
      <c r="P45" s="77"/>
      <c r="Q45" s="77"/>
      <c r="R45" s="49"/>
    </row>
    <row r="46" spans="1:18">
      <c r="A46" s="40"/>
      <c r="B46" s="59"/>
      <c r="C46" s="32" t="s">
        <v>1004</v>
      </c>
      <c r="D46" s="77"/>
      <c r="E46" s="77"/>
      <c r="F46" s="77"/>
      <c r="G46" s="77"/>
      <c r="H46" s="77"/>
      <c r="I46" s="32" t="s">
        <v>1004</v>
      </c>
      <c r="J46" s="32" t="s">
        <v>1392</v>
      </c>
      <c r="K46" s="32">
        <v>2.22</v>
      </c>
      <c r="L46" s="49"/>
      <c r="M46" s="77"/>
      <c r="N46" s="77"/>
      <c r="O46" s="77"/>
      <c r="P46" s="77"/>
      <c r="Q46" s="77"/>
      <c r="R46" s="49"/>
    </row>
    <row r="47" spans="1:18">
      <c r="A47" s="40"/>
      <c r="B47" s="59"/>
      <c r="C47" s="32" t="s">
        <v>1394</v>
      </c>
      <c r="D47" s="77"/>
      <c r="E47" s="77"/>
      <c r="F47" s="77"/>
      <c r="G47" s="77"/>
      <c r="H47" s="77"/>
      <c r="I47" s="32"/>
      <c r="J47" s="32"/>
      <c r="K47" s="32"/>
      <c r="L47" s="49"/>
      <c r="M47" s="77"/>
      <c r="N47" s="77"/>
      <c r="O47" s="77"/>
      <c r="P47" s="77"/>
      <c r="Q47" s="77"/>
      <c r="R47" s="49"/>
    </row>
    <row r="48" spans="1:18">
      <c r="A48" s="40"/>
      <c r="B48" s="59"/>
      <c r="C48" s="32" t="s">
        <v>1383</v>
      </c>
      <c r="D48" s="77"/>
      <c r="E48" s="77"/>
      <c r="F48" s="77"/>
      <c r="G48" s="77"/>
      <c r="H48" s="77"/>
      <c r="I48" s="32"/>
      <c r="J48" s="32"/>
      <c r="K48" s="32"/>
      <c r="L48" s="49"/>
      <c r="M48" s="77"/>
      <c r="N48" s="77"/>
      <c r="O48" s="77"/>
      <c r="P48" s="77"/>
      <c r="Q48" s="77"/>
      <c r="R48" s="49"/>
    </row>
    <row r="49" spans="1:18">
      <c r="A49" s="40">
        <v>4</v>
      </c>
      <c r="B49" s="59" t="s">
        <v>167</v>
      </c>
      <c r="C49" s="138" t="s">
        <v>907</v>
      </c>
      <c r="D49" s="77">
        <f>SUM(E49+F49)</f>
        <v>294.364</v>
      </c>
      <c r="E49" s="77">
        <f>SUM(G49+M49+O49+Q49)</f>
        <v>292.634</v>
      </c>
      <c r="F49" s="77">
        <f>SUM(H49+N49+P49+R49)</f>
        <v>1.73</v>
      </c>
      <c r="G49" s="77">
        <f>SUM(K49:K115)</f>
        <v>3.494</v>
      </c>
      <c r="H49" s="77"/>
      <c r="I49" s="32"/>
      <c r="J49" s="60"/>
      <c r="K49" s="49"/>
      <c r="L49" s="49"/>
      <c r="M49" s="77">
        <f>0.12+23.4+5.54</f>
        <v>29.06</v>
      </c>
      <c r="N49" s="77">
        <v>0.02</v>
      </c>
      <c r="O49" s="77">
        <f>12.6+15.5+2.1</f>
        <v>30.2</v>
      </c>
      <c r="P49" s="77">
        <v>0.21</v>
      </c>
      <c r="Q49" s="77">
        <f>208+21.88</f>
        <v>229.88</v>
      </c>
      <c r="R49" s="49">
        <v>1.5</v>
      </c>
    </row>
    <row r="50" spans="1:18">
      <c r="A50" s="40"/>
      <c r="B50" s="59"/>
      <c r="C50" s="139" t="s">
        <v>1395</v>
      </c>
      <c r="D50" s="77"/>
      <c r="E50" s="77"/>
      <c r="F50" s="77"/>
      <c r="G50" s="77"/>
      <c r="H50" s="77"/>
      <c r="I50" s="77" t="s">
        <v>1395</v>
      </c>
      <c r="J50" s="142" t="s">
        <v>507</v>
      </c>
      <c r="K50" s="77">
        <v>0.074</v>
      </c>
      <c r="L50" s="77" t="s">
        <v>1375</v>
      </c>
      <c r="M50" s="77"/>
      <c r="N50" s="77"/>
      <c r="O50" s="77"/>
      <c r="P50" s="77"/>
      <c r="Q50" s="77"/>
      <c r="R50" s="49"/>
    </row>
    <row r="51" spans="1:18">
      <c r="A51" s="40"/>
      <c r="B51" s="59"/>
      <c r="C51" s="137" t="s">
        <v>1383</v>
      </c>
      <c r="D51" s="77"/>
      <c r="E51" s="77"/>
      <c r="F51" s="77"/>
      <c r="G51" s="77"/>
      <c r="H51" s="77"/>
      <c r="I51" s="32"/>
      <c r="J51" s="60"/>
      <c r="K51" s="49"/>
      <c r="L51" s="49"/>
      <c r="M51" s="77"/>
      <c r="N51" s="77"/>
      <c r="O51" s="77"/>
      <c r="P51" s="77"/>
      <c r="Q51" s="77"/>
      <c r="R51" s="49"/>
    </row>
    <row r="52" spans="1:18">
      <c r="A52" s="40"/>
      <c r="B52" s="59"/>
      <c r="C52" s="137" t="s">
        <v>114</v>
      </c>
      <c r="D52" s="77"/>
      <c r="E52" s="77"/>
      <c r="F52" s="77"/>
      <c r="G52" s="77"/>
      <c r="H52" s="77"/>
      <c r="I52" s="32"/>
      <c r="J52" s="60"/>
      <c r="K52" s="49"/>
      <c r="L52" s="49"/>
      <c r="M52" s="77"/>
      <c r="N52" s="77"/>
      <c r="O52" s="77"/>
      <c r="P52" s="77"/>
      <c r="Q52" s="77"/>
      <c r="R52" s="49"/>
    </row>
    <row r="53" spans="1:18">
      <c r="A53" s="40"/>
      <c r="B53" s="59"/>
      <c r="C53" s="136" t="s">
        <v>76</v>
      </c>
      <c r="D53" s="77"/>
      <c r="E53" s="77"/>
      <c r="F53" s="77"/>
      <c r="G53" s="77"/>
      <c r="H53" s="77"/>
      <c r="I53" s="32"/>
      <c r="J53" s="60"/>
      <c r="K53" s="49"/>
      <c r="L53" s="49"/>
      <c r="M53" s="77"/>
      <c r="N53" s="77"/>
      <c r="O53" s="77"/>
      <c r="P53" s="77"/>
      <c r="Q53" s="77"/>
      <c r="R53" s="49"/>
    </row>
    <row r="54" spans="1:18">
      <c r="A54" s="40"/>
      <c r="B54" s="59"/>
      <c r="C54" s="136" t="s">
        <v>1285</v>
      </c>
      <c r="D54" s="77"/>
      <c r="E54" s="77"/>
      <c r="F54" s="77"/>
      <c r="G54" s="77"/>
      <c r="H54" s="77"/>
      <c r="I54" s="32"/>
      <c r="J54" s="60"/>
      <c r="K54" s="49"/>
      <c r="L54" s="49"/>
      <c r="M54" s="77"/>
      <c r="N54" s="77"/>
      <c r="O54" s="77"/>
      <c r="P54" s="77"/>
      <c r="Q54" s="77"/>
      <c r="R54" s="49"/>
    </row>
    <row r="55" spans="1:18">
      <c r="A55" s="40"/>
      <c r="B55" s="59"/>
      <c r="C55" s="136" t="s">
        <v>1396</v>
      </c>
      <c r="D55" s="77"/>
      <c r="E55" s="77"/>
      <c r="F55" s="77"/>
      <c r="G55" s="77"/>
      <c r="H55" s="77"/>
      <c r="I55" s="32"/>
      <c r="J55" s="60"/>
      <c r="K55" s="48"/>
      <c r="L55" s="49"/>
      <c r="M55" s="77"/>
      <c r="N55" s="77"/>
      <c r="O55" s="77"/>
      <c r="P55" s="77"/>
      <c r="Q55" s="77"/>
      <c r="R55" s="49"/>
    </row>
    <row r="56" spans="1:18">
      <c r="A56" s="40"/>
      <c r="B56" s="59"/>
      <c r="C56" s="136" t="s">
        <v>1397</v>
      </c>
      <c r="D56" s="77"/>
      <c r="E56" s="77"/>
      <c r="F56" s="77"/>
      <c r="G56" s="77"/>
      <c r="H56" s="77"/>
      <c r="I56" s="59"/>
      <c r="J56" s="142"/>
      <c r="K56" s="48"/>
      <c r="L56" s="49"/>
      <c r="M56" s="77"/>
      <c r="N56" s="77"/>
      <c r="O56" s="77"/>
      <c r="P56" s="77"/>
      <c r="Q56" s="77"/>
      <c r="R56" s="49"/>
    </row>
    <row r="57" spans="1:18">
      <c r="A57" s="40"/>
      <c r="B57" s="59"/>
      <c r="C57" s="136" t="s">
        <v>1398</v>
      </c>
      <c r="D57" s="77"/>
      <c r="E57" s="77"/>
      <c r="F57" s="77"/>
      <c r="G57" s="77"/>
      <c r="H57" s="77"/>
      <c r="I57" s="59"/>
      <c r="J57" s="60"/>
      <c r="K57" s="48"/>
      <c r="L57" s="49"/>
      <c r="M57" s="77"/>
      <c r="N57" s="77"/>
      <c r="O57" s="77"/>
      <c r="P57" s="77"/>
      <c r="Q57" s="77"/>
      <c r="R57" s="49"/>
    </row>
    <row r="58" spans="1:18">
      <c r="A58" s="40"/>
      <c r="B58" s="59"/>
      <c r="C58" s="136" t="s">
        <v>1399</v>
      </c>
      <c r="D58" s="77"/>
      <c r="E58" s="77"/>
      <c r="F58" s="77"/>
      <c r="G58" s="77"/>
      <c r="H58" s="77"/>
      <c r="I58" s="59"/>
      <c r="J58" s="60"/>
      <c r="K58" s="48"/>
      <c r="L58" s="49"/>
      <c r="M58" s="77"/>
      <c r="N58" s="77"/>
      <c r="O58" s="77"/>
      <c r="P58" s="77"/>
      <c r="Q58" s="77"/>
      <c r="R58" s="49"/>
    </row>
    <row r="59" spans="1:18">
      <c r="A59" s="40"/>
      <c r="B59" s="59"/>
      <c r="C59" s="136" t="s">
        <v>1400</v>
      </c>
      <c r="D59" s="77"/>
      <c r="E59" s="77"/>
      <c r="F59" s="77"/>
      <c r="G59" s="77"/>
      <c r="H59" s="77"/>
      <c r="I59" s="59"/>
      <c r="J59" s="60"/>
      <c r="K59" s="48"/>
      <c r="L59" s="49"/>
      <c r="M59" s="77"/>
      <c r="N59" s="77"/>
      <c r="O59" s="77"/>
      <c r="P59" s="77"/>
      <c r="Q59" s="77"/>
      <c r="R59" s="49"/>
    </row>
    <row r="60" spans="1:18">
      <c r="A60" s="40"/>
      <c r="B60" s="59"/>
      <c r="C60" s="136" t="s">
        <v>1401</v>
      </c>
      <c r="D60" s="77"/>
      <c r="E60" s="77"/>
      <c r="F60" s="77"/>
      <c r="G60" s="77"/>
      <c r="H60" s="77"/>
      <c r="I60" s="59"/>
      <c r="J60" s="60"/>
      <c r="K60" s="48"/>
      <c r="L60" s="49"/>
      <c r="M60" s="77"/>
      <c r="N60" s="77"/>
      <c r="O60" s="77"/>
      <c r="P60" s="77"/>
      <c r="Q60" s="77"/>
      <c r="R60" s="49"/>
    </row>
    <row r="61" spans="1:18">
      <c r="A61" s="40"/>
      <c r="B61" s="59"/>
      <c r="C61" s="136" t="s">
        <v>1402</v>
      </c>
      <c r="D61" s="77"/>
      <c r="E61" s="77"/>
      <c r="F61" s="77"/>
      <c r="G61" s="77"/>
      <c r="H61" s="77"/>
      <c r="I61" s="59"/>
      <c r="J61" s="60"/>
      <c r="K61" s="48"/>
      <c r="L61" s="49"/>
      <c r="M61" s="77"/>
      <c r="N61" s="77"/>
      <c r="O61" s="77"/>
      <c r="P61" s="77"/>
      <c r="Q61" s="77"/>
      <c r="R61" s="49"/>
    </row>
    <row r="62" spans="1:18">
      <c r="A62" s="40"/>
      <c r="B62" s="59"/>
      <c r="C62" s="136" t="s">
        <v>957</v>
      </c>
      <c r="D62" s="77"/>
      <c r="E62" s="77"/>
      <c r="F62" s="77"/>
      <c r="G62" s="77"/>
      <c r="H62" s="77"/>
      <c r="I62" s="59"/>
      <c r="J62" s="60"/>
      <c r="K62" s="48"/>
      <c r="L62" s="49"/>
      <c r="M62" s="77"/>
      <c r="N62" s="77"/>
      <c r="O62" s="77"/>
      <c r="P62" s="77"/>
      <c r="Q62" s="77"/>
      <c r="R62" s="49"/>
    </row>
    <row r="63" spans="1:18">
      <c r="A63" s="40"/>
      <c r="B63" s="59"/>
      <c r="C63" s="136" t="s">
        <v>1403</v>
      </c>
      <c r="D63" s="77"/>
      <c r="E63" s="77"/>
      <c r="F63" s="77"/>
      <c r="G63" s="77"/>
      <c r="H63" s="77"/>
      <c r="I63" s="59"/>
      <c r="J63" s="60"/>
      <c r="K63" s="48"/>
      <c r="L63" s="49"/>
      <c r="M63" s="77"/>
      <c r="N63" s="77"/>
      <c r="O63" s="77"/>
      <c r="P63" s="77"/>
      <c r="Q63" s="77"/>
      <c r="R63" s="49"/>
    </row>
    <row r="64" spans="1:18">
      <c r="A64" s="40"/>
      <c r="B64" s="59"/>
      <c r="C64" s="136" t="s">
        <v>1107</v>
      </c>
      <c r="D64" s="77"/>
      <c r="E64" s="77"/>
      <c r="F64" s="77"/>
      <c r="G64" s="77"/>
      <c r="H64" s="77"/>
      <c r="I64" s="59"/>
      <c r="J64" s="60"/>
      <c r="K64" s="48"/>
      <c r="L64" s="49"/>
      <c r="M64" s="77"/>
      <c r="N64" s="77"/>
      <c r="O64" s="77"/>
      <c r="P64" s="77"/>
      <c r="Q64" s="77"/>
      <c r="R64" s="49"/>
    </row>
    <row r="65" spans="1:18">
      <c r="A65" s="40"/>
      <c r="B65" s="59"/>
      <c r="C65" s="136" t="s">
        <v>860</v>
      </c>
      <c r="D65" s="77"/>
      <c r="E65" s="77"/>
      <c r="F65" s="77"/>
      <c r="G65" s="77"/>
      <c r="H65" s="77"/>
      <c r="I65" s="59"/>
      <c r="J65" s="60"/>
      <c r="K65" s="48"/>
      <c r="L65" s="49"/>
      <c r="M65" s="77"/>
      <c r="N65" s="77"/>
      <c r="O65" s="77"/>
      <c r="P65" s="77"/>
      <c r="Q65" s="77"/>
      <c r="R65" s="49"/>
    </row>
    <row r="66" spans="1:18">
      <c r="A66" s="40"/>
      <c r="B66" s="59"/>
      <c r="C66" s="136" t="s">
        <v>916</v>
      </c>
      <c r="D66" s="77"/>
      <c r="E66" s="77"/>
      <c r="F66" s="77"/>
      <c r="G66" s="77"/>
      <c r="H66" s="77"/>
      <c r="I66" s="59"/>
      <c r="J66" s="60"/>
      <c r="K66" s="48"/>
      <c r="L66" s="49"/>
      <c r="M66" s="77"/>
      <c r="N66" s="77"/>
      <c r="O66" s="77"/>
      <c r="P66" s="77"/>
      <c r="Q66" s="77"/>
      <c r="R66" s="49"/>
    </row>
    <row r="67" spans="1:18">
      <c r="A67" s="40"/>
      <c r="B67" s="59"/>
      <c r="C67" s="136" t="s">
        <v>1404</v>
      </c>
      <c r="D67" s="77"/>
      <c r="E67" s="77"/>
      <c r="F67" s="77"/>
      <c r="G67" s="77"/>
      <c r="H67" s="77"/>
      <c r="I67" s="59"/>
      <c r="J67" s="60"/>
      <c r="K67" s="48"/>
      <c r="L67" s="49"/>
      <c r="M67" s="77"/>
      <c r="N67" s="77"/>
      <c r="O67" s="77"/>
      <c r="P67" s="77"/>
      <c r="Q67" s="77"/>
      <c r="R67" s="49"/>
    </row>
    <row r="68" spans="1:18">
      <c r="A68" s="40"/>
      <c r="B68" s="59"/>
      <c r="C68" s="136" t="s">
        <v>1405</v>
      </c>
      <c r="D68" s="77"/>
      <c r="E68" s="77"/>
      <c r="F68" s="77"/>
      <c r="G68" s="77"/>
      <c r="H68" s="77"/>
      <c r="I68" s="59"/>
      <c r="J68" s="60"/>
      <c r="K68" s="48"/>
      <c r="L68" s="49"/>
      <c r="M68" s="77"/>
      <c r="N68" s="77"/>
      <c r="O68" s="77"/>
      <c r="P68" s="77"/>
      <c r="Q68" s="77"/>
      <c r="R68" s="49"/>
    </row>
    <row r="69" spans="1:18">
      <c r="A69" s="40"/>
      <c r="B69" s="59"/>
      <c r="C69" s="136" t="s">
        <v>1014</v>
      </c>
      <c r="D69" s="77"/>
      <c r="E69" s="77"/>
      <c r="F69" s="77"/>
      <c r="G69" s="77"/>
      <c r="H69" s="77"/>
      <c r="I69" s="59"/>
      <c r="J69" s="60"/>
      <c r="K69" s="48"/>
      <c r="L69" s="49"/>
      <c r="M69" s="77"/>
      <c r="N69" s="77"/>
      <c r="O69" s="77"/>
      <c r="P69" s="77"/>
      <c r="Q69" s="77"/>
      <c r="R69" s="49"/>
    </row>
    <row r="70" spans="1:18">
      <c r="A70" s="40"/>
      <c r="B70" s="59"/>
      <c r="C70" s="136" t="s">
        <v>1406</v>
      </c>
      <c r="D70" s="77"/>
      <c r="E70" s="77"/>
      <c r="F70" s="77"/>
      <c r="G70" s="77"/>
      <c r="H70" s="77"/>
      <c r="I70" s="59"/>
      <c r="J70" s="60"/>
      <c r="K70" s="48"/>
      <c r="L70" s="49"/>
      <c r="M70" s="77"/>
      <c r="N70" s="77"/>
      <c r="O70" s="77"/>
      <c r="P70" s="77"/>
      <c r="Q70" s="77"/>
      <c r="R70" s="49"/>
    </row>
    <row r="71" spans="1:18">
      <c r="A71" s="40"/>
      <c r="B71" s="59"/>
      <c r="C71" s="136" t="s">
        <v>1407</v>
      </c>
      <c r="D71" s="77"/>
      <c r="E71" s="77"/>
      <c r="F71" s="77"/>
      <c r="G71" s="77"/>
      <c r="H71" s="77"/>
      <c r="I71" s="59"/>
      <c r="J71" s="60"/>
      <c r="K71" s="48"/>
      <c r="L71" s="49"/>
      <c r="M71" s="77"/>
      <c r="N71" s="77"/>
      <c r="O71" s="77"/>
      <c r="P71" s="77"/>
      <c r="Q71" s="77"/>
      <c r="R71" s="49"/>
    </row>
    <row r="72" spans="1:18">
      <c r="A72" s="40"/>
      <c r="B72" s="59"/>
      <c r="C72" s="136" t="s">
        <v>1408</v>
      </c>
      <c r="D72" s="77"/>
      <c r="E72" s="77"/>
      <c r="F72" s="77"/>
      <c r="G72" s="77"/>
      <c r="H72" s="77"/>
      <c r="I72" s="59"/>
      <c r="J72" s="60"/>
      <c r="K72" s="48"/>
      <c r="L72" s="49"/>
      <c r="M72" s="77"/>
      <c r="N72" s="77"/>
      <c r="O72" s="77"/>
      <c r="P72" s="77"/>
      <c r="Q72" s="77"/>
      <c r="R72" s="49"/>
    </row>
    <row r="73" spans="1:18">
      <c r="A73" s="40"/>
      <c r="B73" s="59"/>
      <c r="C73" s="136" t="s">
        <v>1409</v>
      </c>
      <c r="D73" s="77"/>
      <c r="E73" s="77"/>
      <c r="F73" s="77"/>
      <c r="G73" s="77"/>
      <c r="H73" s="77"/>
      <c r="I73" s="59"/>
      <c r="J73" s="60"/>
      <c r="K73" s="48"/>
      <c r="L73" s="49"/>
      <c r="M73" s="77"/>
      <c r="N73" s="77"/>
      <c r="O73" s="77"/>
      <c r="P73" s="77"/>
      <c r="Q73" s="77"/>
      <c r="R73" s="49"/>
    </row>
    <row r="74" spans="1:18">
      <c r="A74" s="40"/>
      <c r="B74" s="59"/>
      <c r="C74" s="136" t="s">
        <v>1410</v>
      </c>
      <c r="D74" s="77"/>
      <c r="E74" s="77"/>
      <c r="F74" s="77"/>
      <c r="G74" s="77"/>
      <c r="H74" s="77"/>
      <c r="I74" s="59"/>
      <c r="J74" s="60"/>
      <c r="K74" s="48"/>
      <c r="L74" s="49"/>
      <c r="M74" s="77"/>
      <c r="N74" s="77"/>
      <c r="O74" s="77"/>
      <c r="P74" s="77"/>
      <c r="Q74" s="77"/>
      <c r="R74" s="49"/>
    </row>
    <row r="75" spans="1:18">
      <c r="A75" s="40"/>
      <c r="B75" s="59"/>
      <c r="C75" s="136" t="s">
        <v>1411</v>
      </c>
      <c r="D75" s="77"/>
      <c r="E75" s="77"/>
      <c r="F75" s="77"/>
      <c r="G75" s="77"/>
      <c r="H75" s="77"/>
      <c r="I75" s="59"/>
      <c r="J75" s="60"/>
      <c r="K75" s="48"/>
      <c r="L75" s="49"/>
      <c r="M75" s="77"/>
      <c r="N75" s="77"/>
      <c r="O75" s="77"/>
      <c r="P75" s="77"/>
      <c r="Q75" s="77"/>
      <c r="R75" s="49"/>
    </row>
    <row r="76" spans="1:18">
      <c r="A76" s="40"/>
      <c r="B76" s="59"/>
      <c r="C76" s="136" t="s">
        <v>427</v>
      </c>
      <c r="D76" s="77"/>
      <c r="E76" s="77"/>
      <c r="F76" s="77"/>
      <c r="G76" s="77"/>
      <c r="H76" s="77"/>
      <c r="I76" s="59"/>
      <c r="J76" s="60"/>
      <c r="K76" s="48"/>
      <c r="L76" s="49"/>
      <c r="M76" s="77"/>
      <c r="N76" s="77"/>
      <c r="O76" s="77"/>
      <c r="P76" s="77"/>
      <c r="Q76" s="77"/>
      <c r="R76" s="49"/>
    </row>
    <row r="77" spans="1:18">
      <c r="A77" s="40"/>
      <c r="B77" s="59"/>
      <c r="C77" s="136" t="s">
        <v>1412</v>
      </c>
      <c r="D77" s="77"/>
      <c r="E77" s="77"/>
      <c r="F77" s="77"/>
      <c r="G77" s="77"/>
      <c r="H77" s="77"/>
      <c r="I77" s="59"/>
      <c r="J77" s="60"/>
      <c r="K77" s="48"/>
      <c r="L77" s="49"/>
      <c r="M77" s="77"/>
      <c r="N77" s="77"/>
      <c r="O77" s="77"/>
      <c r="P77" s="77"/>
      <c r="Q77" s="77"/>
      <c r="R77" s="49"/>
    </row>
    <row r="78" spans="1:18">
      <c r="A78" s="40"/>
      <c r="B78" s="59"/>
      <c r="C78" s="136" t="s">
        <v>647</v>
      </c>
      <c r="D78" s="77"/>
      <c r="E78" s="77"/>
      <c r="F78" s="77"/>
      <c r="G78" s="77"/>
      <c r="H78" s="77"/>
      <c r="I78" s="59"/>
      <c r="J78" s="60"/>
      <c r="K78" s="48"/>
      <c r="L78" s="49"/>
      <c r="M78" s="77"/>
      <c r="N78" s="77"/>
      <c r="O78" s="77"/>
      <c r="P78" s="77"/>
      <c r="Q78" s="77"/>
      <c r="R78" s="49"/>
    </row>
    <row r="79" spans="1:18">
      <c r="A79" s="40"/>
      <c r="B79" s="59"/>
      <c r="C79" s="136" t="s">
        <v>1413</v>
      </c>
      <c r="D79" s="77"/>
      <c r="E79" s="77"/>
      <c r="F79" s="77"/>
      <c r="G79" s="77"/>
      <c r="H79" s="77"/>
      <c r="I79" s="59"/>
      <c r="J79" s="60"/>
      <c r="K79" s="48"/>
      <c r="L79" s="49"/>
      <c r="M79" s="77"/>
      <c r="N79" s="77"/>
      <c r="O79" s="77"/>
      <c r="P79" s="77"/>
      <c r="Q79" s="77"/>
      <c r="R79" s="49"/>
    </row>
    <row r="80" spans="1:18">
      <c r="A80" s="40"/>
      <c r="B80" s="59"/>
      <c r="C80" s="136" t="s">
        <v>1414</v>
      </c>
      <c r="D80" s="77"/>
      <c r="E80" s="77"/>
      <c r="F80" s="77"/>
      <c r="G80" s="77"/>
      <c r="H80" s="77"/>
      <c r="I80" s="59"/>
      <c r="J80" s="60"/>
      <c r="K80" s="48"/>
      <c r="L80" s="49"/>
      <c r="M80" s="77"/>
      <c r="N80" s="77"/>
      <c r="O80" s="77"/>
      <c r="P80" s="77"/>
      <c r="Q80" s="77"/>
      <c r="R80" s="49"/>
    </row>
    <row r="81" spans="1:18">
      <c r="A81" s="40"/>
      <c r="B81" s="59"/>
      <c r="C81" s="136" t="s">
        <v>1415</v>
      </c>
      <c r="D81" s="77"/>
      <c r="E81" s="77"/>
      <c r="F81" s="77"/>
      <c r="G81" s="77"/>
      <c r="H81" s="77"/>
      <c r="I81" s="59"/>
      <c r="J81" s="60"/>
      <c r="K81" s="48"/>
      <c r="L81" s="49"/>
      <c r="M81" s="77"/>
      <c r="N81" s="77"/>
      <c r="O81" s="77"/>
      <c r="P81" s="77"/>
      <c r="Q81" s="77"/>
      <c r="R81" s="49"/>
    </row>
    <row r="82" spans="1:18">
      <c r="A82" s="40"/>
      <c r="B82" s="59"/>
      <c r="C82" s="136" t="s">
        <v>1416</v>
      </c>
      <c r="D82" s="77"/>
      <c r="E82" s="77"/>
      <c r="F82" s="77"/>
      <c r="G82" s="77"/>
      <c r="H82" s="77"/>
      <c r="I82" s="59"/>
      <c r="J82" s="60"/>
      <c r="K82" s="48"/>
      <c r="L82" s="49"/>
      <c r="M82" s="77"/>
      <c r="N82" s="77"/>
      <c r="O82" s="77"/>
      <c r="P82" s="77"/>
      <c r="Q82" s="77"/>
      <c r="R82" s="49"/>
    </row>
    <row r="83" spans="1:18">
      <c r="A83" s="40"/>
      <c r="B83" s="59"/>
      <c r="C83" s="136" t="s">
        <v>637</v>
      </c>
      <c r="D83" s="77"/>
      <c r="E83" s="77"/>
      <c r="F83" s="77"/>
      <c r="G83" s="77"/>
      <c r="H83" s="77"/>
      <c r="I83" s="59"/>
      <c r="J83" s="60"/>
      <c r="K83" s="48"/>
      <c r="L83" s="49"/>
      <c r="M83" s="77"/>
      <c r="N83" s="77"/>
      <c r="O83" s="77"/>
      <c r="P83" s="77"/>
      <c r="Q83" s="77"/>
      <c r="R83" s="49"/>
    </row>
    <row r="84" spans="1:18">
      <c r="A84" s="40"/>
      <c r="B84" s="59"/>
      <c r="C84" s="136" t="s">
        <v>1417</v>
      </c>
      <c r="D84" s="77"/>
      <c r="E84" s="77"/>
      <c r="F84" s="77"/>
      <c r="G84" s="77"/>
      <c r="H84" s="77"/>
      <c r="I84" s="59"/>
      <c r="J84" s="60"/>
      <c r="K84" s="48"/>
      <c r="L84" s="49"/>
      <c r="M84" s="77"/>
      <c r="N84" s="77"/>
      <c r="O84" s="77"/>
      <c r="P84" s="77"/>
      <c r="Q84" s="77"/>
      <c r="R84" s="49"/>
    </row>
    <row r="85" spans="1:18">
      <c r="A85" s="40"/>
      <c r="B85" s="59"/>
      <c r="C85" s="136" t="s">
        <v>1418</v>
      </c>
      <c r="D85" s="77"/>
      <c r="E85" s="77"/>
      <c r="F85" s="77"/>
      <c r="G85" s="77"/>
      <c r="H85" s="77"/>
      <c r="I85" s="59"/>
      <c r="J85" s="60"/>
      <c r="K85" s="48"/>
      <c r="L85" s="49"/>
      <c r="M85" s="77"/>
      <c r="N85" s="77"/>
      <c r="O85" s="77"/>
      <c r="P85" s="77"/>
      <c r="Q85" s="77"/>
      <c r="R85" s="49"/>
    </row>
    <row r="86" spans="1:18">
      <c r="A86" s="40"/>
      <c r="B86" s="59"/>
      <c r="C86" s="136" t="s">
        <v>301</v>
      </c>
      <c r="D86" s="77"/>
      <c r="E86" s="77"/>
      <c r="F86" s="77"/>
      <c r="G86" s="77"/>
      <c r="H86" s="77"/>
      <c r="I86" s="59"/>
      <c r="J86" s="60"/>
      <c r="K86" s="48"/>
      <c r="L86" s="49"/>
      <c r="M86" s="77"/>
      <c r="N86" s="77"/>
      <c r="O86" s="77"/>
      <c r="P86" s="77"/>
      <c r="Q86" s="77"/>
      <c r="R86" s="49"/>
    </row>
    <row r="87" spans="1:18">
      <c r="A87" s="40"/>
      <c r="B87" s="59"/>
      <c r="C87" s="136" t="s">
        <v>879</v>
      </c>
      <c r="D87" s="77"/>
      <c r="E87" s="77"/>
      <c r="F87" s="77"/>
      <c r="G87" s="77"/>
      <c r="H87" s="77"/>
      <c r="I87" s="59"/>
      <c r="J87" s="60"/>
      <c r="K87" s="48"/>
      <c r="L87" s="49"/>
      <c r="M87" s="77"/>
      <c r="N87" s="77"/>
      <c r="O87" s="77"/>
      <c r="P87" s="77"/>
      <c r="Q87" s="77"/>
      <c r="R87" s="49"/>
    </row>
    <row r="88" spans="1:18">
      <c r="A88" s="40"/>
      <c r="B88" s="59"/>
      <c r="C88" s="136" t="s">
        <v>923</v>
      </c>
      <c r="D88" s="77"/>
      <c r="E88" s="77"/>
      <c r="F88" s="77"/>
      <c r="G88" s="77"/>
      <c r="H88" s="77"/>
      <c r="I88" s="59"/>
      <c r="J88" s="60"/>
      <c r="K88" s="48"/>
      <c r="L88" s="49"/>
      <c r="M88" s="77"/>
      <c r="N88" s="77"/>
      <c r="O88" s="77"/>
      <c r="P88" s="77"/>
      <c r="Q88" s="77"/>
      <c r="R88" s="49"/>
    </row>
    <row r="89" spans="1:18">
      <c r="A89" s="40"/>
      <c r="B89" s="59"/>
      <c r="C89" s="136" t="s">
        <v>55</v>
      </c>
      <c r="D89" s="77"/>
      <c r="E89" s="77"/>
      <c r="F89" s="77"/>
      <c r="G89" s="77"/>
      <c r="H89" s="77"/>
      <c r="I89" s="59"/>
      <c r="J89" s="60"/>
      <c r="K89" s="48"/>
      <c r="L89" s="49"/>
      <c r="M89" s="77"/>
      <c r="N89" s="77"/>
      <c r="O89" s="77"/>
      <c r="P89" s="77"/>
      <c r="Q89" s="77"/>
      <c r="R89" s="49"/>
    </row>
    <row r="90" spans="1:18">
      <c r="A90" s="40"/>
      <c r="B90" s="59"/>
      <c r="C90" s="136" t="s">
        <v>739</v>
      </c>
      <c r="D90" s="77"/>
      <c r="E90" s="77"/>
      <c r="F90" s="77"/>
      <c r="G90" s="77"/>
      <c r="H90" s="77"/>
      <c r="I90" s="59"/>
      <c r="J90" s="60"/>
      <c r="K90" s="48"/>
      <c r="L90" s="49"/>
      <c r="M90" s="77"/>
      <c r="N90" s="77"/>
      <c r="O90" s="77"/>
      <c r="P90" s="77"/>
      <c r="Q90" s="77"/>
      <c r="R90" s="49"/>
    </row>
    <row r="91" spans="1:18">
      <c r="A91" s="40"/>
      <c r="B91" s="59"/>
      <c r="C91" s="136" t="s">
        <v>1088</v>
      </c>
      <c r="D91" s="77"/>
      <c r="E91" s="77"/>
      <c r="F91" s="77"/>
      <c r="G91" s="77"/>
      <c r="H91" s="77"/>
      <c r="I91" s="59"/>
      <c r="J91" s="60"/>
      <c r="K91" s="48"/>
      <c r="L91" s="49"/>
      <c r="M91" s="77"/>
      <c r="N91" s="77"/>
      <c r="O91" s="77"/>
      <c r="P91" s="77"/>
      <c r="Q91" s="77"/>
      <c r="R91" s="49"/>
    </row>
    <row r="92" spans="1:18">
      <c r="A92" s="40"/>
      <c r="B92" s="59"/>
      <c r="C92" s="136" t="s">
        <v>485</v>
      </c>
      <c r="D92" s="77"/>
      <c r="E92" s="77"/>
      <c r="F92" s="77"/>
      <c r="G92" s="77"/>
      <c r="H92" s="77"/>
      <c r="I92" s="59"/>
      <c r="J92" s="60"/>
      <c r="K92" s="48"/>
      <c r="L92" s="49"/>
      <c r="M92" s="77"/>
      <c r="N92" s="77"/>
      <c r="O92" s="77"/>
      <c r="P92" s="77"/>
      <c r="Q92" s="77"/>
      <c r="R92" s="49"/>
    </row>
    <row r="93" spans="1:18">
      <c r="A93" s="40"/>
      <c r="B93" s="59"/>
      <c r="C93" s="136" t="s">
        <v>1419</v>
      </c>
      <c r="D93" s="77"/>
      <c r="E93" s="77"/>
      <c r="F93" s="77"/>
      <c r="G93" s="77"/>
      <c r="H93" s="77"/>
      <c r="I93" s="59"/>
      <c r="J93" s="60"/>
      <c r="K93" s="48"/>
      <c r="L93" s="49"/>
      <c r="M93" s="77"/>
      <c r="N93" s="77"/>
      <c r="O93" s="77"/>
      <c r="P93" s="77"/>
      <c r="Q93" s="77"/>
      <c r="R93" s="49"/>
    </row>
    <row r="94" spans="1:18">
      <c r="A94" s="40"/>
      <c r="B94" s="59"/>
      <c r="C94" s="136" t="s">
        <v>896</v>
      </c>
      <c r="D94" s="77"/>
      <c r="E94" s="77"/>
      <c r="F94" s="77"/>
      <c r="G94" s="77"/>
      <c r="H94" s="77"/>
      <c r="I94" s="59"/>
      <c r="J94" s="60"/>
      <c r="K94" s="48"/>
      <c r="L94" s="49"/>
      <c r="M94" s="77"/>
      <c r="N94" s="77"/>
      <c r="O94" s="77"/>
      <c r="P94" s="77"/>
      <c r="Q94" s="77"/>
      <c r="R94" s="49"/>
    </row>
    <row r="95" spans="1:18">
      <c r="A95" s="40"/>
      <c r="B95" s="59"/>
      <c r="C95" s="136" t="s">
        <v>1420</v>
      </c>
      <c r="D95" s="77"/>
      <c r="E95" s="77"/>
      <c r="F95" s="77"/>
      <c r="G95" s="77"/>
      <c r="H95" s="77"/>
      <c r="I95" s="59"/>
      <c r="J95" s="60"/>
      <c r="K95" s="48"/>
      <c r="L95" s="49"/>
      <c r="M95" s="77"/>
      <c r="N95" s="77"/>
      <c r="O95" s="77"/>
      <c r="P95" s="77"/>
      <c r="Q95" s="77"/>
      <c r="R95" s="49"/>
    </row>
    <row r="96" spans="1:18">
      <c r="A96" s="40"/>
      <c r="B96" s="59"/>
      <c r="C96" s="136" t="s">
        <v>1421</v>
      </c>
      <c r="D96" s="77"/>
      <c r="E96" s="77"/>
      <c r="F96" s="77"/>
      <c r="G96" s="77"/>
      <c r="H96" s="77"/>
      <c r="I96" s="59"/>
      <c r="J96" s="60"/>
      <c r="K96" s="48"/>
      <c r="L96" s="49"/>
      <c r="M96" s="77"/>
      <c r="N96" s="77"/>
      <c r="O96" s="77"/>
      <c r="P96" s="77"/>
      <c r="Q96" s="77"/>
      <c r="R96" s="49"/>
    </row>
    <row r="97" spans="1:18">
      <c r="A97" s="40"/>
      <c r="B97" s="59"/>
      <c r="C97" s="136" t="s">
        <v>245</v>
      </c>
      <c r="D97" s="77"/>
      <c r="E97" s="77"/>
      <c r="F97" s="77"/>
      <c r="G97" s="77"/>
      <c r="H97" s="77"/>
      <c r="I97" s="59"/>
      <c r="J97" s="60"/>
      <c r="K97" s="48"/>
      <c r="L97" s="49"/>
      <c r="M97" s="77"/>
      <c r="N97" s="77"/>
      <c r="O97" s="77"/>
      <c r="P97" s="77"/>
      <c r="Q97" s="77"/>
      <c r="R97" s="49"/>
    </row>
    <row r="98" spans="1:18">
      <c r="A98" s="40"/>
      <c r="B98" s="59"/>
      <c r="C98" s="136" t="s">
        <v>886</v>
      </c>
      <c r="D98" s="77"/>
      <c r="E98" s="77"/>
      <c r="F98" s="77"/>
      <c r="G98" s="77"/>
      <c r="H98" s="77"/>
      <c r="I98" s="59"/>
      <c r="J98" s="60"/>
      <c r="K98" s="48"/>
      <c r="L98" s="49"/>
      <c r="M98" s="77"/>
      <c r="N98" s="77"/>
      <c r="O98" s="77"/>
      <c r="P98" s="77"/>
      <c r="Q98" s="77"/>
      <c r="R98" s="49"/>
    </row>
    <row r="99" spans="1:18">
      <c r="A99" s="40"/>
      <c r="B99" s="59"/>
      <c r="C99" s="136" t="s">
        <v>1422</v>
      </c>
      <c r="D99" s="77"/>
      <c r="E99" s="77"/>
      <c r="F99" s="77"/>
      <c r="G99" s="77"/>
      <c r="H99" s="77"/>
      <c r="I99" s="59"/>
      <c r="J99" s="60"/>
      <c r="K99" s="48"/>
      <c r="L99" s="49"/>
      <c r="M99" s="77"/>
      <c r="N99" s="77"/>
      <c r="O99" s="77"/>
      <c r="P99" s="77"/>
      <c r="Q99" s="77"/>
      <c r="R99" s="49"/>
    </row>
    <row r="100" spans="1:18">
      <c r="A100" s="40"/>
      <c r="B100" s="59"/>
      <c r="C100" s="136" t="s">
        <v>1113</v>
      </c>
      <c r="D100" s="77"/>
      <c r="E100" s="77"/>
      <c r="F100" s="77"/>
      <c r="G100" s="77"/>
      <c r="H100" s="77"/>
      <c r="I100" s="59"/>
      <c r="J100" s="60"/>
      <c r="K100" s="48"/>
      <c r="L100" s="49"/>
      <c r="M100" s="77"/>
      <c r="N100" s="77"/>
      <c r="O100" s="77"/>
      <c r="P100" s="77"/>
      <c r="Q100" s="77"/>
      <c r="R100" s="49"/>
    </row>
    <row r="101" spans="1:18">
      <c r="A101" s="40"/>
      <c r="B101" s="59"/>
      <c r="C101" s="136" t="s">
        <v>136</v>
      </c>
      <c r="D101" s="77"/>
      <c r="E101" s="77"/>
      <c r="F101" s="77"/>
      <c r="G101" s="77"/>
      <c r="H101" s="77"/>
      <c r="I101" s="59"/>
      <c r="J101" s="60"/>
      <c r="K101" s="48"/>
      <c r="L101" s="49"/>
      <c r="M101" s="77"/>
      <c r="N101" s="77"/>
      <c r="O101" s="77"/>
      <c r="P101" s="77"/>
      <c r="Q101" s="77"/>
      <c r="R101" s="49"/>
    </row>
    <row r="102" spans="1:18">
      <c r="A102" s="40"/>
      <c r="B102" s="59"/>
      <c r="C102" s="136" t="s">
        <v>567</v>
      </c>
      <c r="D102" s="77"/>
      <c r="E102" s="77"/>
      <c r="F102" s="77"/>
      <c r="G102" s="77"/>
      <c r="H102" s="77"/>
      <c r="I102" s="59"/>
      <c r="J102" s="60"/>
      <c r="K102" s="48"/>
      <c r="L102" s="49"/>
      <c r="M102" s="77"/>
      <c r="N102" s="77"/>
      <c r="O102" s="77"/>
      <c r="P102" s="77"/>
      <c r="Q102" s="77"/>
      <c r="R102" s="49"/>
    </row>
    <row r="103" spans="1:18">
      <c r="A103" s="40"/>
      <c r="B103" s="59"/>
      <c r="C103" s="136" t="s">
        <v>114</v>
      </c>
      <c r="D103" s="77"/>
      <c r="E103" s="77"/>
      <c r="F103" s="77"/>
      <c r="G103" s="77"/>
      <c r="H103" s="77"/>
      <c r="I103" s="59"/>
      <c r="J103" s="60"/>
      <c r="K103" s="48"/>
      <c r="L103" s="49"/>
      <c r="M103" s="77"/>
      <c r="N103" s="77"/>
      <c r="O103" s="77"/>
      <c r="P103" s="77"/>
      <c r="Q103" s="77"/>
      <c r="R103" s="49"/>
    </row>
    <row r="104" spans="1:18">
      <c r="A104" s="40"/>
      <c r="B104" s="59"/>
      <c r="C104" s="136" t="s">
        <v>1423</v>
      </c>
      <c r="D104" s="77"/>
      <c r="E104" s="77"/>
      <c r="F104" s="77"/>
      <c r="G104" s="77"/>
      <c r="H104" s="77"/>
      <c r="I104" s="59"/>
      <c r="J104" s="60"/>
      <c r="K104" s="48"/>
      <c r="L104" s="49"/>
      <c r="M104" s="77"/>
      <c r="N104" s="77"/>
      <c r="O104" s="77"/>
      <c r="P104" s="77"/>
      <c r="Q104" s="77"/>
      <c r="R104" s="49"/>
    </row>
    <row r="105" spans="1:18">
      <c r="A105" s="40"/>
      <c r="B105" s="59"/>
      <c r="C105" s="136" t="s">
        <v>53</v>
      </c>
      <c r="D105" s="77"/>
      <c r="E105" s="77"/>
      <c r="F105" s="77"/>
      <c r="G105" s="77"/>
      <c r="H105" s="77"/>
      <c r="I105" s="59"/>
      <c r="J105" s="60"/>
      <c r="K105" s="48"/>
      <c r="L105" s="49"/>
      <c r="M105" s="77"/>
      <c r="N105" s="77"/>
      <c r="O105" s="77"/>
      <c r="P105" s="77"/>
      <c r="Q105" s="77"/>
      <c r="R105" s="49"/>
    </row>
    <row r="106" spans="1:18">
      <c r="A106" s="40"/>
      <c r="B106" s="59"/>
      <c r="C106" s="136" t="s">
        <v>1004</v>
      </c>
      <c r="D106" s="77"/>
      <c r="E106" s="77"/>
      <c r="F106" s="77"/>
      <c r="G106" s="77"/>
      <c r="H106" s="77"/>
      <c r="I106" s="59"/>
      <c r="J106" s="60"/>
      <c r="K106" s="48"/>
      <c r="L106" s="49"/>
      <c r="M106" s="77"/>
      <c r="N106" s="77"/>
      <c r="O106" s="77"/>
      <c r="P106" s="77"/>
      <c r="Q106" s="77"/>
      <c r="R106" s="49"/>
    </row>
    <row r="107" spans="1:18">
      <c r="A107" s="40"/>
      <c r="B107" s="59"/>
      <c r="C107" s="136" t="s">
        <v>921</v>
      </c>
      <c r="D107" s="77"/>
      <c r="E107" s="77"/>
      <c r="F107" s="77"/>
      <c r="G107" s="77"/>
      <c r="H107" s="77"/>
      <c r="I107" s="59"/>
      <c r="J107" s="60"/>
      <c r="K107" s="48"/>
      <c r="L107" s="49"/>
      <c r="M107" s="77"/>
      <c r="N107" s="77"/>
      <c r="O107" s="77"/>
      <c r="P107" s="77"/>
      <c r="Q107" s="77"/>
      <c r="R107" s="49"/>
    </row>
    <row r="108" spans="1:18">
      <c r="A108" s="40"/>
      <c r="B108" s="59"/>
      <c r="C108" s="136" t="s">
        <v>904</v>
      </c>
      <c r="D108" s="77"/>
      <c r="E108" s="77"/>
      <c r="F108" s="77"/>
      <c r="G108" s="77"/>
      <c r="H108" s="77"/>
      <c r="I108" s="59"/>
      <c r="J108" s="60"/>
      <c r="K108" s="48"/>
      <c r="L108" s="49"/>
      <c r="M108" s="77"/>
      <c r="N108" s="77"/>
      <c r="O108" s="77"/>
      <c r="P108" s="77"/>
      <c r="Q108" s="77"/>
      <c r="R108" s="49"/>
    </row>
    <row r="109" spans="1:18">
      <c r="A109" s="40"/>
      <c r="B109" s="59"/>
      <c r="C109" s="137" t="s">
        <v>1424</v>
      </c>
      <c r="D109" s="77"/>
      <c r="E109" s="77"/>
      <c r="F109" s="77"/>
      <c r="G109" s="77"/>
      <c r="H109" s="77"/>
      <c r="I109" s="59"/>
      <c r="J109" s="60"/>
      <c r="K109" s="48"/>
      <c r="L109" s="49"/>
      <c r="M109" s="77"/>
      <c r="N109" s="77"/>
      <c r="O109" s="77"/>
      <c r="P109" s="77"/>
      <c r="Q109" s="77"/>
      <c r="R109" s="49"/>
    </row>
    <row r="110" spans="1:18">
      <c r="A110" s="40"/>
      <c r="B110" s="59"/>
      <c r="C110" s="32" t="s">
        <v>252</v>
      </c>
      <c r="D110" s="77"/>
      <c r="E110" s="77"/>
      <c r="F110" s="77"/>
      <c r="G110" s="77"/>
      <c r="H110" s="77"/>
      <c r="I110" s="32" t="s">
        <v>252</v>
      </c>
      <c r="J110" s="32" t="s">
        <v>1425</v>
      </c>
      <c r="K110" s="32">
        <v>0.56</v>
      </c>
      <c r="L110" s="49"/>
      <c r="M110" s="77"/>
      <c r="N110" s="77"/>
      <c r="O110" s="77"/>
      <c r="P110" s="77"/>
      <c r="Q110" s="77"/>
      <c r="R110" s="49"/>
    </row>
    <row r="111" spans="1:18">
      <c r="A111" s="40"/>
      <c r="B111" s="59"/>
      <c r="C111" s="32" t="s">
        <v>1426</v>
      </c>
      <c r="D111" s="77"/>
      <c r="E111" s="77"/>
      <c r="F111" s="77"/>
      <c r="G111" s="77"/>
      <c r="H111" s="77"/>
      <c r="I111" s="32" t="s">
        <v>1426</v>
      </c>
      <c r="J111" s="32" t="s">
        <v>597</v>
      </c>
      <c r="K111" s="32">
        <v>1.26</v>
      </c>
      <c r="L111" s="49"/>
      <c r="M111" s="77"/>
      <c r="N111" s="77"/>
      <c r="O111" s="77"/>
      <c r="P111" s="77"/>
      <c r="Q111" s="77"/>
      <c r="R111" s="49"/>
    </row>
    <row r="112" spans="1:18">
      <c r="A112" s="40"/>
      <c r="B112" s="59"/>
      <c r="C112" s="32" t="s">
        <v>887</v>
      </c>
      <c r="D112" s="77"/>
      <c r="E112" s="77"/>
      <c r="F112" s="77"/>
      <c r="G112" s="77"/>
      <c r="H112" s="77"/>
      <c r="I112" s="32" t="s">
        <v>887</v>
      </c>
      <c r="J112" s="32" t="s">
        <v>1427</v>
      </c>
      <c r="K112" s="32">
        <v>1.32</v>
      </c>
      <c r="L112" s="49"/>
      <c r="M112" s="77"/>
      <c r="N112" s="77"/>
      <c r="O112" s="77"/>
      <c r="P112" s="77"/>
      <c r="Q112" s="77"/>
      <c r="R112" s="49"/>
    </row>
    <row r="113" spans="1:18">
      <c r="A113" s="40"/>
      <c r="B113" s="59"/>
      <c r="C113" s="32" t="s">
        <v>988</v>
      </c>
      <c r="D113" s="77"/>
      <c r="E113" s="77"/>
      <c r="F113" s="77"/>
      <c r="G113" s="77"/>
      <c r="H113" s="77"/>
      <c r="I113" s="32" t="s">
        <v>988</v>
      </c>
      <c r="J113" s="32" t="s">
        <v>1392</v>
      </c>
      <c r="K113" s="32">
        <v>0.23</v>
      </c>
      <c r="L113" s="49"/>
      <c r="M113" s="77"/>
      <c r="N113" s="77"/>
      <c r="O113" s="77"/>
      <c r="P113" s="77"/>
      <c r="Q113" s="77"/>
      <c r="R113" s="49"/>
    </row>
    <row r="114" spans="1:18">
      <c r="A114" s="40"/>
      <c r="B114" s="59"/>
      <c r="C114" s="32" t="s">
        <v>1428</v>
      </c>
      <c r="D114" s="77"/>
      <c r="E114" s="77"/>
      <c r="F114" s="77"/>
      <c r="G114" s="77"/>
      <c r="H114" s="77"/>
      <c r="I114" s="32" t="s">
        <v>1428</v>
      </c>
      <c r="J114" s="32" t="s">
        <v>1392</v>
      </c>
      <c r="K114" s="32">
        <v>0.05</v>
      </c>
      <c r="L114" s="49"/>
      <c r="M114" s="77"/>
      <c r="N114" s="77"/>
      <c r="O114" s="77"/>
      <c r="P114" s="77"/>
      <c r="Q114" s="77"/>
      <c r="R114" s="49"/>
    </row>
    <row r="115" spans="1:18">
      <c r="A115" s="40"/>
      <c r="B115" s="59"/>
      <c r="C115" s="32" t="s">
        <v>1054</v>
      </c>
      <c r="D115" s="77"/>
      <c r="E115" s="77"/>
      <c r="F115" s="77"/>
      <c r="G115" s="77"/>
      <c r="H115" s="77"/>
      <c r="I115" s="32"/>
      <c r="J115" s="32"/>
      <c r="K115" s="137"/>
      <c r="L115" s="49"/>
      <c r="M115" s="77"/>
      <c r="N115" s="77"/>
      <c r="O115" s="77"/>
      <c r="P115" s="77"/>
      <c r="Q115" s="77"/>
      <c r="R115" s="49"/>
    </row>
    <row r="116" spans="1:18">
      <c r="A116" s="40">
        <v>5</v>
      </c>
      <c r="B116" s="59" t="s">
        <v>196</v>
      </c>
      <c r="C116" s="144" t="s">
        <v>864</v>
      </c>
      <c r="D116" s="77">
        <f>SUM(E116+F116)</f>
        <v>184.8651</v>
      </c>
      <c r="E116" s="77">
        <f>SUM(G116+M116+O116+Q116)</f>
        <v>182.8651</v>
      </c>
      <c r="F116" s="77">
        <f>SUM(H116+N116+P116+R116)</f>
        <v>2</v>
      </c>
      <c r="G116" s="77">
        <f>SUM(K116:K199)</f>
        <v>19.8351</v>
      </c>
      <c r="H116" s="77"/>
      <c r="I116" s="77"/>
      <c r="J116" s="142"/>
      <c r="K116" s="77"/>
      <c r="L116" s="49"/>
      <c r="M116" s="77">
        <f>6.21+15.13+6.65</f>
        <v>27.99</v>
      </c>
      <c r="N116" s="77"/>
      <c r="O116" s="77">
        <f>12.83+21.8+6.27</f>
        <v>40.9</v>
      </c>
      <c r="P116" s="77"/>
      <c r="Q116" s="77">
        <f>2.6+72.82+18.72</f>
        <v>94.14</v>
      </c>
      <c r="R116" s="49">
        <v>2</v>
      </c>
    </row>
    <row r="117" spans="1:18">
      <c r="A117" s="40"/>
      <c r="B117" s="59"/>
      <c r="C117" s="145" t="s">
        <v>1429</v>
      </c>
      <c r="D117" s="77"/>
      <c r="E117" s="77"/>
      <c r="F117" s="77"/>
      <c r="G117" s="77"/>
      <c r="H117" s="77"/>
      <c r="I117" s="145" t="s">
        <v>1429</v>
      </c>
      <c r="J117" s="142" t="s">
        <v>95</v>
      </c>
      <c r="K117" s="77">
        <v>1.5</v>
      </c>
      <c r="L117" s="49"/>
      <c r="M117" s="77"/>
      <c r="N117" s="77"/>
      <c r="O117" s="77"/>
      <c r="P117" s="77"/>
      <c r="Q117" s="77"/>
      <c r="R117" s="49"/>
    </row>
    <row r="118" spans="1:18">
      <c r="A118" s="40"/>
      <c r="B118" s="59"/>
      <c r="C118" s="144" t="s">
        <v>48</v>
      </c>
      <c r="D118" s="77"/>
      <c r="E118" s="77"/>
      <c r="F118" s="77"/>
      <c r="G118" s="77"/>
      <c r="H118" s="77"/>
      <c r="I118" s="144" t="s">
        <v>48</v>
      </c>
      <c r="J118" s="142" t="s">
        <v>1430</v>
      </c>
      <c r="K118" s="77">
        <v>0.105</v>
      </c>
      <c r="L118" s="49"/>
      <c r="M118" s="77"/>
      <c r="N118" s="77"/>
      <c r="O118" s="77"/>
      <c r="P118" s="77"/>
      <c r="Q118" s="77"/>
      <c r="R118" s="49"/>
    </row>
    <row r="119" spans="1:18">
      <c r="A119" s="40"/>
      <c r="B119" s="59"/>
      <c r="C119" s="144" t="s">
        <v>102</v>
      </c>
      <c r="D119" s="77"/>
      <c r="E119" s="77"/>
      <c r="F119" s="77"/>
      <c r="G119" s="77"/>
      <c r="H119" s="77"/>
      <c r="I119" s="77"/>
      <c r="J119" s="142"/>
      <c r="K119" s="77"/>
      <c r="L119" s="49"/>
      <c r="M119" s="77"/>
      <c r="N119" s="77"/>
      <c r="O119" s="77"/>
      <c r="P119" s="77"/>
      <c r="Q119" s="77"/>
      <c r="R119" s="49"/>
    </row>
    <row r="120" spans="1:18">
      <c r="A120" s="40"/>
      <c r="B120" s="59"/>
      <c r="C120" s="144" t="s">
        <v>1431</v>
      </c>
      <c r="D120" s="77"/>
      <c r="E120" s="77"/>
      <c r="F120" s="77"/>
      <c r="G120" s="77"/>
      <c r="H120" s="77"/>
      <c r="I120" s="144" t="s">
        <v>1431</v>
      </c>
      <c r="J120" s="142" t="s">
        <v>454</v>
      </c>
      <c r="K120" s="77">
        <v>1</v>
      </c>
      <c r="L120" s="49"/>
      <c r="M120" s="77"/>
      <c r="N120" s="77"/>
      <c r="O120" s="77"/>
      <c r="P120" s="77"/>
      <c r="Q120" s="77"/>
      <c r="R120" s="49"/>
    </row>
    <row r="121" spans="1:18">
      <c r="A121" s="40"/>
      <c r="B121" s="59"/>
      <c r="C121" s="144" t="s">
        <v>965</v>
      </c>
      <c r="D121" s="77"/>
      <c r="E121" s="77"/>
      <c r="F121" s="77"/>
      <c r="G121" s="77"/>
      <c r="H121" s="77"/>
      <c r="I121" s="144" t="s">
        <v>965</v>
      </c>
      <c r="J121" s="142" t="s">
        <v>588</v>
      </c>
      <c r="K121" s="77">
        <v>2.0124</v>
      </c>
      <c r="L121" s="49"/>
      <c r="M121" s="77"/>
      <c r="N121" s="77"/>
      <c r="O121" s="77"/>
      <c r="P121" s="77"/>
      <c r="Q121" s="77"/>
      <c r="R121" s="49"/>
    </row>
    <row r="122" spans="1:18">
      <c r="A122" s="40"/>
      <c r="B122" s="59"/>
      <c r="C122" s="144" t="s">
        <v>741</v>
      </c>
      <c r="D122" s="77"/>
      <c r="E122" s="77"/>
      <c r="F122" s="77"/>
      <c r="G122" s="77"/>
      <c r="H122" s="77"/>
      <c r="I122" s="144" t="s">
        <v>741</v>
      </c>
      <c r="J122" s="142" t="s">
        <v>734</v>
      </c>
      <c r="K122" s="77">
        <v>1</v>
      </c>
      <c r="L122" s="49"/>
      <c r="M122" s="77"/>
      <c r="N122" s="77"/>
      <c r="O122" s="77"/>
      <c r="P122" s="77"/>
      <c r="Q122" s="77"/>
      <c r="R122" s="49"/>
    </row>
    <row r="123" spans="1:18">
      <c r="A123" s="40"/>
      <c r="B123" s="59"/>
      <c r="C123" s="144" t="s">
        <v>740</v>
      </c>
      <c r="D123" s="77"/>
      <c r="E123" s="77"/>
      <c r="F123" s="77"/>
      <c r="G123" s="77"/>
      <c r="H123" s="77"/>
      <c r="I123" s="144" t="s">
        <v>740</v>
      </c>
      <c r="J123" s="142" t="s">
        <v>236</v>
      </c>
      <c r="K123" s="77">
        <v>0.3974</v>
      </c>
      <c r="L123" s="49"/>
      <c r="M123" s="77"/>
      <c r="N123" s="77"/>
      <c r="O123" s="77"/>
      <c r="P123" s="77"/>
      <c r="Q123" s="77"/>
      <c r="R123" s="49"/>
    </row>
    <row r="124" spans="1:18">
      <c r="A124" s="40"/>
      <c r="B124" s="59"/>
      <c r="C124" s="144" t="s">
        <v>1422</v>
      </c>
      <c r="D124" s="77"/>
      <c r="E124" s="77"/>
      <c r="F124" s="77"/>
      <c r="G124" s="77"/>
      <c r="H124" s="77"/>
      <c r="I124" s="77"/>
      <c r="J124" s="142"/>
      <c r="K124" s="77"/>
      <c r="L124" s="49"/>
      <c r="M124" s="77"/>
      <c r="N124" s="77"/>
      <c r="O124" s="77"/>
      <c r="P124" s="77"/>
      <c r="Q124" s="77"/>
      <c r="R124" s="49"/>
    </row>
    <row r="125" spans="1:18">
      <c r="A125" s="40"/>
      <c r="B125" s="59"/>
      <c r="C125" s="144" t="s">
        <v>94</v>
      </c>
      <c r="D125" s="77"/>
      <c r="E125" s="77"/>
      <c r="F125" s="77"/>
      <c r="G125" s="77"/>
      <c r="H125" s="77"/>
      <c r="I125" s="144" t="s">
        <v>94</v>
      </c>
      <c r="J125" s="142" t="s">
        <v>190</v>
      </c>
      <c r="K125" s="77">
        <v>0.5553</v>
      </c>
      <c r="L125" s="49"/>
      <c r="M125" s="77"/>
      <c r="N125" s="77"/>
      <c r="O125" s="77"/>
      <c r="P125" s="77"/>
      <c r="Q125" s="77"/>
      <c r="R125" s="49"/>
    </row>
    <row r="126" spans="1:18">
      <c r="A126" s="40"/>
      <c r="B126" s="59"/>
      <c r="C126" s="144" t="s">
        <v>110</v>
      </c>
      <c r="D126" s="77"/>
      <c r="E126" s="77"/>
      <c r="F126" s="77"/>
      <c r="G126" s="77"/>
      <c r="H126" s="77"/>
      <c r="I126" s="77"/>
      <c r="J126" s="142"/>
      <c r="K126" s="77"/>
      <c r="L126" s="49"/>
      <c r="M126" s="77"/>
      <c r="N126" s="77"/>
      <c r="O126" s="77"/>
      <c r="P126" s="77"/>
      <c r="Q126" s="77"/>
      <c r="R126" s="49"/>
    </row>
    <row r="127" spans="1:18">
      <c r="A127" s="40"/>
      <c r="B127" s="59"/>
      <c r="C127" s="144" t="s">
        <v>1432</v>
      </c>
      <c r="D127" s="77"/>
      <c r="E127" s="77"/>
      <c r="F127" s="77"/>
      <c r="G127" s="77"/>
      <c r="H127" s="77"/>
      <c r="I127" s="77"/>
      <c r="J127" s="142"/>
      <c r="K127" s="77"/>
      <c r="L127" s="49"/>
      <c r="M127" s="77"/>
      <c r="N127" s="77"/>
      <c r="O127" s="77"/>
      <c r="P127" s="77"/>
      <c r="Q127" s="77"/>
      <c r="R127" s="49"/>
    </row>
    <row r="128" spans="1:18">
      <c r="A128" s="40"/>
      <c r="B128" s="59"/>
      <c r="C128" s="144" t="s">
        <v>593</v>
      </c>
      <c r="D128" s="77"/>
      <c r="E128" s="77"/>
      <c r="F128" s="77"/>
      <c r="G128" s="77"/>
      <c r="H128" s="77"/>
      <c r="I128" s="77"/>
      <c r="J128" s="142"/>
      <c r="K128" s="77"/>
      <c r="L128" s="49"/>
      <c r="M128" s="77"/>
      <c r="N128" s="77"/>
      <c r="O128" s="77"/>
      <c r="P128" s="77"/>
      <c r="Q128" s="77"/>
      <c r="R128" s="49"/>
    </row>
    <row r="129" spans="1:18">
      <c r="A129" s="40"/>
      <c r="B129" s="59"/>
      <c r="C129" s="144" t="s">
        <v>752</v>
      </c>
      <c r="D129" s="77"/>
      <c r="E129" s="77"/>
      <c r="F129" s="77"/>
      <c r="G129" s="77"/>
      <c r="H129" s="77"/>
      <c r="I129" s="144" t="s">
        <v>752</v>
      </c>
      <c r="J129" s="142" t="s">
        <v>734</v>
      </c>
      <c r="K129" s="77">
        <v>1.568</v>
      </c>
      <c r="L129" s="49"/>
      <c r="M129" s="77"/>
      <c r="N129" s="77"/>
      <c r="O129" s="77"/>
      <c r="P129" s="77"/>
      <c r="Q129" s="77"/>
      <c r="R129" s="49"/>
    </row>
    <row r="130" spans="1:18">
      <c r="A130" s="40"/>
      <c r="B130" s="59"/>
      <c r="C130" s="144" t="s">
        <v>878</v>
      </c>
      <c r="D130" s="77"/>
      <c r="E130" s="77"/>
      <c r="F130" s="77"/>
      <c r="G130" s="77"/>
      <c r="H130" s="77"/>
      <c r="I130" s="144" t="s">
        <v>878</v>
      </c>
      <c r="J130" s="142" t="s">
        <v>241</v>
      </c>
      <c r="K130" s="77">
        <v>1.557</v>
      </c>
      <c r="L130" s="49"/>
      <c r="M130" s="77"/>
      <c r="N130" s="77"/>
      <c r="O130" s="77"/>
      <c r="P130" s="77"/>
      <c r="Q130" s="77"/>
      <c r="R130" s="49"/>
    </row>
    <row r="131" spans="1:18">
      <c r="A131" s="40"/>
      <c r="B131" s="59"/>
      <c r="C131" s="144" t="s">
        <v>1365</v>
      </c>
      <c r="D131" s="77"/>
      <c r="E131" s="77"/>
      <c r="F131" s="77"/>
      <c r="G131" s="77"/>
      <c r="H131" s="77"/>
      <c r="I131" s="77"/>
      <c r="J131" s="142"/>
      <c r="K131" s="77"/>
      <c r="L131" s="49"/>
      <c r="M131" s="77"/>
      <c r="N131" s="77"/>
      <c r="O131" s="77"/>
      <c r="P131" s="77"/>
      <c r="Q131" s="77"/>
      <c r="R131" s="49"/>
    </row>
    <row r="132" spans="1:18">
      <c r="A132" s="40"/>
      <c r="B132" s="59"/>
      <c r="C132" s="144" t="s">
        <v>1433</v>
      </c>
      <c r="D132" s="77"/>
      <c r="E132" s="77"/>
      <c r="F132" s="77"/>
      <c r="G132" s="77"/>
      <c r="H132" s="77"/>
      <c r="I132" s="77"/>
      <c r="J132" s="142"/>
      <c r="K132" s="77"/>
      <c r="L132" s="49"/>
      <c r="M132" s="77"/>
      <c r="N132" s="77"/>
      <c r="O132" s="77"/>
      <c r="P132" s="77"/>
      <c r="Q132" s="77"/>
      <c r="R132" s="49"/>
    </row>
    <row r="133" spans="1:18">
      <c r="A133" s="40"/>
      <c r="B133" s="59"/>
      <c r="C133" s="136" t="s">
        <v>253</v>
      </c>
      <c r="D133" s="77"/>
      <c r="E133" s="77"/>
      <c r="F133" s="77"/>
      <c r="G133" s="77"/>
      <c r="H133" s="77"/>
      <c r="I133" s="136" t="s">
        <v>253</v>
      </c>
      <c r="J133" s="147" t="s">
        <v>1434</v>
      </c>
      <c r="K133" s="148">
        <v>1.39</v>
      </c>
      <c r="L133" s="49"/>
      <c r="M133" s="77"/>
      <c r="N133" s="77"/>
      <c r="O133" s="77"/>
      <c r="P133" s="77"/>
      <c r="Q133" s="77"/>
      <c r="R133" s="49"/>
    </row>
    <row r="134" spans="1:18">
      <c r="A134" s="40"/>
      <c r="B134" s="59"/>
      <c r="C134" s="136" t="s">
        <v>1072</v>
      </c>
      <c r="D134" s="77"/>
      <c r="E134" s="77"/>
      <c r="F134" s="77"/>
      <c r="G134" s="77"/>
      <c r="H134" s="77"/>
      <c r="I134" s="136" t="s">
        <v>1072</v>
      </c>
      <c r="J134" s="147" t="s">
        <v>223</v>
      </c>
      <c r="K134" s="148">
        <v>1.2</v>
      </c>
      <c r="L134" s="49"/>
      <c r="M134" s="77"/>
      <c r="N134" s="77"/>
      <c r="O134" s="77"/>
      <c r="P134" s="77"/>
      <c r="Q134" s="77"/>
      <c r="R134" s="49"/>
    </row>
    <row r="135" spans="1:18">
      <c r="A135" s="40"/>
      <c r="B135" s="59"/>
      <c r="C135" s="136" t="s">
        <v>55</v>
      </c>
      <c r="D135" s="77"/>
      <c r="E135" s="77"/>
      <c r="F135" s="77"/>
      <c r="G135" s="77"/>
      <c r="H135" s="77"/>
      <c r="I135" s="136" t="s">
        <v>55</v>
      </c>
      <c r="J135" s="147" t="s">
        <v>418</v>
      </c>
      <c r="K135" s="148">
        <v>1.3</v>
      </c>
      <c r="L135" s="49"/>
      <c r="M135" s="77"/>
      <c r="N135" s="77"/>
      <c r="O135" s="77"/>
      <c r="P135" s="77"/>
      <c r="Q135" s="77"/>
      <c r="R135" s="49"/>
    </row>
    <row r="136" spans="1:18">
      <c r="A136" s="40"/>
      <c r="B136" s="59"/>
      <c r="C136" s="137" t="s">
        <v>1385</v>
      </c>
      <c r="D136" s="77"/>
      <c r="E136" s="77"/>
      <c r="F136" s="77"/>
      <c r="G136" s="77"/>
      <c r="H136" s="77"/>
      <c r="I136" s="32"/>
      <c r="J136" s="60"/>
      <c r="K136" s="48"/>
      <c r="L136" s="49"/>
      <c r="M136" s="77"/>
      <c r="N136" s="77"/>
      <c r="O136" s="77"/>
      <c r="P136" s="77"/>
      <c r="Q136" s="77"/>
      <c r="R136" s="49"/>
    </row>
    <row r="137" spans="1:18">
      <c r="A137" s="40"/>
      <c r="B137" s="59"/>
      <c r="C137" s="137" t="s">
        <v>1435</v>
      </c>
      <c r="D137" s="77"/>
      <c r="E137" s="77"/>
      <c r="F137" s="77"/>
      <c r="G137" s="77"/>
      <c r="H137" s="77"/>
      <c r="I137" s="32"/>
      <c r="J137" s="60"/>
      <c r="K137" s="48"/>
      <c r="L137" s="49"/>
      <c r="M137" s="77"/>
      <c r="N137" s="77"/>
      <c r="O137" s="77"/>
      <c r="P137" s="77"/>
      <c r="Q137" s="77"/>
      <c r="R137" s="49"/>
    </row>
    <row r="138" spans="1:18">
      <c r="A138" s="40"/>
      <c r="B138" s="59"/>
      <c r="C138" s="137" t="s">
        <v>53</v>
      </c>
      <c r="D138" s="77"/>
      <c r="E138" s="77"/>
      <c r="F138" s="77"/>
      <c r="G138" s="77"/>
      <c r="H138" s="77"/>
      <c r="I138" s="32"/>
      <c r="J138" s="60"/>
      <c r="K138" s="48"/>
      <c r="L138" s="49"/>
      <c r="M138" s="77"/>
      <c r="N138" s="77"/>
      <c r="O138" s="77"/>
      <c r="P138" s="77"/>
      <c r="Q138" s="77"/>
      <c r="R138" s="49"/>
    </row>
    <row r="139" spans="1:18">
      <c r="A139" s="40"/>
      <c r="B139" s="59"/>
      <c r="C139" s="137" t="s">
        <v>860</v>
      </c>
      <c r="D139" s="77"/>
      <c r="E139" s="77"/>
      <c r="F139" s="77"/>
      <c r="G139" s="77"/>
      <c r="H139" s="77"/>
      <c r="I139" s="32"/>
      <c r="J139" s="60"/>
      <c r="K139" s="48"/>
      <c r="L139" s="49"/>
      <c r="M139" s="77"/>
      <c r="N139" s="77"/>
      <c r="O139" s="77"/>
      <c r="P139" s="77"/>
      <c r="Q139" s="77"/>
      <c r="R139" s="49"/>
    </row>
    <row r="140" spans="1:18">
      <c r="A140" s="40"/>
      <c r="B140" s="59"/>
      <c r="C140" s="137" t="s">
        <v>1436</v>
      </c>
      <c r="D140" s="77"/>
      <c r="E140" s="77"/>
      <c r="F140" s="77"/>
      <c r="G140" s="77"/>
      <c r="H140" s="77"/>
      <c r="I140" s="32"/>
      <c r="J140" s="60"/>
      <c r="K140" s="48"/>
      <c r="L140" s="49"/>
      <c r="M140" s="77"/>
      <c r="N140" s="77"/>
      <c r="O140" s="77"/>
      <c r="P140" s="77"/>
      <c r="Q140" s="77"/>
      <c r="R140" s="49"/>
    </row>
    <row r="141" spans="1:18">
      <c r="A141" s="40"/>
      <c r="B141" s="59"/>
      <c r="C141" s="137" t="s">
        <v>1103</v>
      </c>
      <c r="D141" s="77"/>
      <c r="E141" s="77"/>
      <c r="F141" s="77"/>
      <c r="G141" s="77"/>
      <c r="H141" s="77"/>
      <c r="I141" s="32"/>
      <c r="J141" s="60"/>
      <c r="K141" s="48"/>
      <c r="L141" s="49"/>
      <c r="M141" s="77"/>
      <c r="N141" s="77"/>
      <c r="O141" s="77"/>
      <c r="P141" s="77"/>
      <c r="Q141" s="77"/>
      <c r="R141" s="49"/>
    </row>
    <row r="142" spans="1:18">
      <c r="A142" s="40"/>
      <c r="B142" s="59"/>
      <c r="C142" s="41" t="s">
        <v>1437</v>
      </c>
      <c r="D142" s="77"/>
      <c r="E142" s="77"/>
      <c r="F142" s="77"/>
      <c r="G142" s="77"/>
      <c r="H142" s="77"/>
      <c r="I142" s="32"/>
      <c r="J142" s="60"/>
      <c r="K142" s="48"/>
      <c r="L142" s="49"/>
      <c r="M142" s="77"/>
      <c r="N142" s="77"/>
      <c r="O142" s="77"/>
      <c r="P142" s="77"/>
      <c r="Q142" s="77"/>
      <c r="R142" s="49"/>
    </row>
    <row r="143" spans="1:18">
      <c r="A143" s="40"/>
      <c r="B143" s="59"/>
      <c r="C143" s="41" t="s">
        <v>593</v>
      </c>
      <c r="D143" s="77"/>
      <c r="E143" s="77"/>
      <c r="F143" s="77"/>
      <c r="G143" s="77"/>
      <c r="H143" s="77"/>
      <c r="I143" s="32"/>
      <c r="J143" s="60"/>
      <c r="K143" s="48"/>
      <c r="L143" s="49"/>
      <c r="M143" s="77"/>
      <c r="N143" s="77"/>
      <c r="O143" s="77"/>
      <c r="P143" s="77"/>
      <c r="Q143" s="77"/>
      <c r="R143" s="49"/>
    </row>
    <row r="144" spans="1:18">
      <c r="A144" s="40"/>
      <c r="B144" s="59"/>
      <c r="C144" s="41" t="s">
        <v>1438</v>
      </c>
      <c r="D144" s="77"/>
      <c r="E144" s="77"/>
      <c r="F144" s="77"/>
      <c r="G144" s="77"/>
      <c r="H144" s="77"/>
      <c r="I144" s="32"/>
      <c r="J144" s="60"/>
      <c r="K144" s="48"/>
      <c r="L144" s="49"/>
      <c r="M144" s="77"/>
      <c r="N144" s="77"/>
      <c r="O144" s="77"/>
      <c r="P144" s="77"/>
      <c r="Q144" s="77"/>
      <c r="R144" s="49"/>
    </row>
    <row r="145" spans="1:18">
      <c r="A145" s="40"/>
      <c r="B145" s="59"/>
      <c r="C145" s="41" t="s">
        <v>147</v>
      </c>
      <c r="D145" s="77"/>
      <c r="E145" s="77"/>
      <c r="F145" s="77"/>
      <c r="G145" s="77"/>
      <c r="H145" s="77"/>
      <c r="I145" s="32"/>
      <c r="J145" s="60"/>
      <c r="K145" s="48"/>
      <c r="L145" s="49"/>
      <c r="M145" s="77"/>
      <c r="N145" s="77"/>
      <c r="O145" s="77"/>
      <c r="P145" s="77"/>
      <c r="Q145" s="77"/>
      <c r="R145" s="49"/>
    </row>
    <row r="146" spans="1:18">
      <c r="A146" s="40"/>
      <c r="B146" s="59"/>
      <c r="C146" s="146" t="s">
        <v>1176</v>
      </c>
      <c r="D146" s="77"/>
      <c r="E146" s="77"/>
      <c r="F146" s="77"/>
      <c r="G146" s="77"/>
      <c r="H146" s="77"/>
      <c r="I146" s="32"/>
      <c r="J146" s="60"/>
      <c r="K146" s="48"/>
      <c r="L146" s="49"/>
      <c r="M146" s="77"/>
      <c r="N146" s="77"/>
      <c r="O146" s="77"/>
      <c r="P146" s="77"/>
      <c r="Q146" s="77"/>
      <c r="R146" s="49"/>
    </row>
    <row r="147" spans="1:18">
      <c r="A147" s="40"/>
      <c r="B147" s="59"/>
      <c r="C147" s="136" t="s">
        <v>1439</v>
      </c>
      <c r="D147" s="77"/>
      <c r="E147" s="77"/>
      <c r="F147" s="77"/>
      <c r="G147" s="77"/>
      <c r="H147" s="77"/>
      <c r="I147" s="32"/>
      <c r="J147" s="60"/>
      <c r="K147" s="48"/>
      <c r="L147" s="49"/>
      <c r="M147" s="77"/>
      <c r="N147" s="77"/>
      <c r="O147" s="77"/>
      <c r="P147" s="77"/>
      <c r="Q147" s="77"/>
      <c r="R147" s="49"/>
    </row>
    <row r="148" spans="1:18">
      <c r="A148" s="40"/>
      <c r="B148" s="59"/>
      <c r="C148" s="136" t="s">
        <v>1378</v>
      </c>
      <c r="D148" s="77"/>
      <c r="E148" s="77"/>
      <c r="F148" s="77"/>
      <c r="G148" s="77"/>
      <c r="H148" s="77"/>
      <c r="I148" s="32"/>
      <c r="J148" s="60"/>
      <c r="K148" s="48"/>
      <c r="L148" s="49"/>
      <c r="M148" s="77"/>
      <c r="N148" s="77"/>
      <c r="O148" s="77"/>
      <c r="P148" s="77"/>
      <c r="Q148" s="77"/>
      <c r="R148" s="49"/>
    </row>
    <row r="149" spans="1:18">
      <c r="A149" s="40"/>
      <c r="B149" s="59"/>
      <c r="C149" s="136" t="s">
        <v>1440</v>
      </c>
      <c r="D149" s="77"/>
      <c r="E149" s="77"/>
      <c r="F149" s="77"/>
      <c r="G149" s="77"/>
      <c r="H149" s="77"/>
      <c r="I149" s="32"/>
      <c r="J149" s="60"/>
      <c r="K149" s="48"/>
      <c r="L149" s="49"/>
      <c r="M149" s="77"/>
      <c r="N149" s="77"/>
      <c r="O149" s="77"/>
      <c r="P149" s="77"/>
      <c r="Q149" s="77"/>
      <c r="R149" s="49"/>
    </row>
    <row r="150" spans="1:18">
      <c r="A150" s="40"/>
      <c r="B150" s="59"/>
      <c r="C150" s="136" t="s">
        <v>948</v>
      </c>
      <c r="D150" s="77"/>
      <c r="E150" s="77"/>
      <c r="F150" s="77"/>
      <c r="G150" s="77"/>
      <c r="H150" s="77"/>
      <c r="I150" s="32"/>
      <c r="J150" s="60"/>
      <c r="K150" s="48"/>
      <c r="L150" s="49"/>
      <c r="M150" s="77"/>
      <c r="N150" s="77"/>
      <c r="O150" s="77"/>
      <c r="P150" s="77"/>
      <c r="Q150" s="77"/>
      <c r="R150" s="49"/>
    </row>
    <row r="151" spans="1:18">
      <c r="A151" s="40"/>
      <c r="B151" s="59"/>
      <c r="C151" s="136" t="s">
        <v>918</v>
      </c>
      <c r="D151" s="77"/>
      <c r="E151" s="77"/>
      <c r="F151" s="77"/>
      <c r="G151" s="77"/>
      <c r="H151" s="77"/>
      <c r="I151" s="32"/>
      <c r="J151" s="60"/>
      <c r="K151" s="48"/>
      <c r="L151" s="49"/>
      <c r="M151" s="77"/>
      <c r="N151" s="77"/>
      <c r="O151" s="77"/>
      <c r="P151" s="77"/>
      <c r="Q151" s="77"/>
      <c r="R151" s="49"/>
    </row>
    <row r="152" spans="1:18">
      <c r="A152" s="40"/>
      <c r="B152" s="59"/>
      <c r="C152" s="136" t="s">
        <v>1441</v>
      </c>
      <c r="D152" s="77"/>
      <c r="E152" s="77"/>
      <c r="F152" s="77"/>
      <c r="G152" s="77"/>
      <c r="H152" s="77"/>
      <c r="I152" s="32"/>
      <c r="J152" s="60"/>
      <c r="K152" s="48"/>
      <c r="L152" s="49"/>
      <c r="M152" s="77"/>
      <c r="N152" s="77"/>
      <c r="O152" s="77"/>
      <c r="P152" s="77"/>
      <c r="Q152" s="77"/>
      <c r="R152" s="49"/>
    </row>
    <row r="153" spans="1:18">
      <c r="A153" s="40"/>
      <c r="B153" s="59"/>
      <c r="C153" s="136" t="s">
        <v>583</v>
      </c>
      <c r="D153" s="77"/>
      <c r="E153" s="77"/>
      <c r="F153" s="77"/>
      <c r="G153" s="77"/>
      <c r="H153" s="77"/>
      <c r="I153" s="32"/>
      <c r="J153" s="60"/>
      <c r="K153" s="48"/>
      <c r="L153" s="49"/>
      <c r="M153" s="77"/>
      <c r="N153" s="77"/>
      <c r="O153" s="77"/>
      <c r="P153" s="77"/>
      <c r="Q153" s="77"/>
      <c r="R153" s="49"/>
    </row>
    <row r="154" spans="1:18">
      <c r="A154" s="40"/>
      <c r="B154" s="59"/>
      <c r="C154" s="136" t="s">
        <v>1442</v>
      </c>
      <c r="D154" s="77"/>
      <c r="E154" s="77"/>
      <c r="F154" s="77"/>
      <c r="G154" s="77"/>
      <c r="H154" s="77"/>
      <c r="I154" s="32"/>
      <c r="J154" s="60"/>
      <c r="K154" s="48"/>
      <c r="L154" s="49"/>
      <c r="M154" s="77"/>
      <c r="N154" s="77"/>
      <c r="O154" s="77"/>
      <c r="P154" s="77"/>
      <c r="Q154" s="77"/>
      <c r="R154" s="49"/>
    </row>
    <row r="155" spans="1:18">
      <c r="A155" s="40"/>
      <c r="B155" s="59"/>
      <c r="C155" s="136" t="s">
        <v>889</v>
      </c>
      <c r="D155" s="77"/>
      <c r="E155" s="77"/>
      <c r="F155" s="77"/>
      <c r="G155" s="77"/>
      <c r="H155" s="77"/>
      <c r="I155" s="32"/>
      <c r="J155" s="60"/>
      <c r="K155" s="48"/>
      <c r="L155" s="49"/>
      <c r="M155" s="77"/>
      <c r="N155" s="77"/>
      <c r="O155" s="77"/>
      <c r="P155" s="77"/>
      <c r="Q155" s="77"/>
      <c r="R155" s="49"/>
    </row>
    <row r="156" spans="1:18">
      <c r="A156" s="40"/>
      <c r="B156" s="59"/>
      <c r="C156" s="136" t="s">
        <v>252</v>
      </c>
      <c r="D156" s="77"/>
      <c r="E156" s="77"/>
      <c r="F156" s="77"/>
      <c r="G156" s="77"/>
      <c r="H156" s="77"/>
      <c r="I156" s="32"/>
      <c r="J156" s="60"/>
      <c r="K156" s="48"/>
      <c r="L156" s="49"/>
      <c r="M156" s="77"/>
      <c r="N156" s="77"/>
      <c r="O156" s="77"/>
      <c r="P156" s="77"/>
      <c r="Q156" s="77"/>
      <c r="R156" s="49"/>
    </row>
    <row r="157" spans="1:18">
      <c r="A157" s="40"/>
      <c r="B157" s="59"/>
      <c r="C157" s="136" t="s">
        <v>1443</v>
      </c>
      <c r="D157" s="77"/>
      <c r="E157" s="77"/>
      <c r="F157" s="77"/>
      <c r="G157" s="77"/>
      <c r="H157" s="77"/>
      <c r="I157" s="32"/>
      <c r="J157" s="60"/>
      <c r="K157" s="48"/>
      <c r="L157" s="49"/>
      <c r="M157" s="77"/>
      <c r="N157" s="77"/>
      <c r="O157" s="77"/>
      <c r="P157" s="77"/>
      <c r="Q157" s="77"/>
      <c r="R157" s="49"/>
    </row>
    <row r="158" spans="1:18">
      <c r="A158" s="40"/>
      <c r="B158" s="59"/>
      <c r="C158" s="136" t="s">
        <v>1444</v>
      </c>
      <c r="D158" s="77"/>
      <c r="E158" s="77"/>
      <c r="F158" s="77"/>
      <c r="G158" s="77"/>
      <c r="H158" s="77"/>
      <c r="I158" s="32"/>
      <c r="J158" s="60"/>
      <c r="K158" s="48"/>
      <c r="L158" s="49"/>
      <c r="M158" s="77"/>
      <c r="N158" s="77"/>
      <c r="O158" s="77"/>
      <c r="P158" s="77"/>
      <c r="Q158" s="77"/>
      <c r="R158" s="49"/>
    </row>
    <row r="159" spans="1:18">
      <c r="A159" s="40"/>
      <c r="B159" s="59"/>
      <c r="C159" s="136" t="s">
        <v>991</v>
      </c>
      <c r="D159" s="77"/>
      <c r="E159" s="77"/>
      <c r="F159" s="77"/>
      <c r="G159" s="77"/>
      <c r="H159" s="77"/>
      <c r="I159" s="32"/>
      <c r="J159" s="60"/>
      <c r="K159" s="48"/>
      <c r="L159" s="49"/>
      <c r="M159" s="77"/>
      <c r="N159" s="77"/>
      <c r="O159" s="77"/>
      <c r="P159" s="77"/>
      <c r="Q159" s="77"/>
      <c r="R159" s="49"/>
    </row>
    <row r="160" spans="1:18">
      <c r="A160" s="40"/>
      <c r="B160" s="59"/>
      <c r="C160" s="136" t="s">
        <v>1445</v>
      </c>
      <c r="D160" s="77"/>
      <c r="E160" s="77"/>
      <c r="F160" s="77"/>
      <c r="G160" s="77"/>
      <c r="H160" s="77"/>
      <c r="I160" s="32"/>
      <c r="J160" s="60"/>
      <c r="K160" s="48"/>
      <c r="L160" s="49"/>
      <c r="M160" s="77"/>
      <c r="N160" s="77"/>
      <c r="O160" s="77"/>
      <c r="P160" s="77"/>
      <c r="Q160" s="77"/>
      <c r="R160" s="49"/>
    </row>
    <row r="161" spans="1:18">
      <c r="A161" s="40"/>
      <c r="B161" s="59"/>
      <c r="C161" s="136" t="s">
        <v>1446</v>
      </c>
      <c r="D161" s="77"/>
      <c r="E161" s="77"/>
      <c r="F161" s="77"/>
      <c r="G161" s="77"/>
      <c r="H161" s="77"/>
      <c r="I161" s="32"/>
      <c r="J161" s="60"/>
      <c r="K161" s="48"/>
      <c r="L161" s="49"/>
      <c r="M161" s="77"/>
      <c r="N161" s="77"/>
      <c r="O161" s="77"/>
      <c r="P161" s="77"/>
      <c r="Q161" s="77"/>
      <c r="R161" s="49"/>
    </row>
    <row r="162" spans="1:18">
      <c r="A162" s="40"/>
      <c r="B162" s="59"/>
      <c r="C162" s="136" t="s">
        <v>992</v>
      </c>
      <c r="D162" s="77"/>
      <c r="E162" s="77"/>
      <c r="F162" s="77"/>
      <c r="G162" s="77"/>
      <c r="H162" s="77"/>
      <c r="I162" s="32"/>
      <c r="J162" s="60"/>
      <c r="K162" s="48"/>
      <c r="L162" s="49"/>
      <c r="M162" s="77"/>
      <c r="N162" s="77"/>
      <c r="O162" s="77"/>
      <c r="P162" s="77"/>
      <c r="Q162" s="77"/>
      <c r="R162" s="49"/>
    </row>
    <row r="163" spans="1:18">
      <c r="A163" s="40"/>
      <c r="B163" s="59"/>
      <c r="C163" s="136" t="s">
        <v>1447</v>
      </c>
      <c r="D163" s="77"/>
      <c r="E163" s="77"/>
      <c r="F163" s="77"/>
      <c r="G163" s="77"/>
      <c r="H163" s="77"/>
      <c r="I163" s="32"/>
      <c r="J163" s="60"/>
      <c r="K163" s="48"/>
      <c r="L163" s="49"/>
      <c r="M163" s="77"/>
      <c r="N163" s="77"/>
      <c r="O163" s="77"/>
      <c r="P163" s="77"/>
      <c r="Q163" s="77"/>
      <c r="R163" s="49"/>
    </row>
    <row r="164" spans="1:18">
      <c r="A164" s="40"/>
      <c r="B164" s="59"/>
      <c r="C164" s="136" t="s">
        <v>1448</v>
      </c>
      <c r="D164" s="77"/>
      <c r="E164" s="77"/>
      <c r="F164" s="77"/>
      <c r="G164" s="77"/>
      <c r="H164" s="77"/>
      <c r="I164" s="32"/>
      <c r="J164" s="60"/>
      <c r="K164" s="48"/>
      <c r="L164" s="49"/>
      <c r="M164" s="77"/>
      <c r="N164" s="77"/>
      <c r="O164" s="77"/>
      <c r="P164" s="77"/>
      <c r="Q164" s="77"/>
      <c r="R164" s="49"/>
    </row>
    <row r="165" spans="1:18">
      <c r="A165" s="40"/>
      <c r="B165" s="59"/>
      <c r="C165" s="136" t="s">
        <v>386</v>
      </c>
      <c r="D165" s="77"/>
      <c r="E165" s="77"/>
      <c r="F165" s="77"/>
      <c r="G165" s="77"/>
      <c r="H165" s="77"/>
      <c r="I165" s="32"/>
      <c r="J165" s="60"/>
      <c r="K165" s="48"/>
      <c r="L165" s="49"/>
      <c r="M165" s="77"/>
      <c r="N165" s="77"/>
      <c r="O165" s="77"/>
      <c r="P165" s="77"/>
      <c r="Q165" s="77"/>
      <c r="R165" s="49"/>
    </row>
    <row r="166" spans="1:18">
      <c r="A166" s="40"/>
      <c r="B166" s="59"/>
      <c r="C166" s="136" t="s">
        <v>1449</v>
      </c>
      <c r="D166" s="77"/>
      <c r="E166" s="77"/>
      <c r="F166" s="77"/>
      <c r="G166" s="77"/>
      <c r="H166" s="77"/>
      <c r="I166" s="32"/>
      <c r="J166" s="60"/>
      <c r="K166" s="48"/>
      <c r="L166" s="49"/>
      <c r="M166" s="77"/>
      <c r="N166" s="77"/>
      <c r="O166" s="77"/>
      <c r="P166" s="77"/>
      <c r="Q166" s="77"/>
      <c r="R166" s="49"/>
    </row>
    <row r="167" spans="1:18">
      <c r="A167" s="40"/>
      <c r="B167" s="59"/>
      <c r="C167" s="136" t="s">
        <v>531</v>
      </c>
      <c r="D167" s="77"/>
      <c r="E167" s="77"/>
      <c r="F167" s="77"/>
      <c r="G167" s="77"/>
      <c r="H167" s="77"/>
      <c r="I167" s="32"/>
      <c r="J167" s="60"/>
      <c r="K167" s="48"/>
      <c r="L167" s="49"/>
      <c r="M167" s="77"/>
      <c r="N167" s="77"/>
      <c r="O167" s="77"/>
      <c r="P167" s="77"/>
      <c r="Q167" s="77"/>
      <c r="R167" s="49"/>
    </row>
    <row r="168" spans="1:18">
      <c r="A168" s="40"/>
      <c r="B168" s="59"/>
      <c r="C168" s="136" t="s">
        <v>942</v>
      </c>
      <c r="D168" s="77"/>
      <c r="E168" s="77"/>
      <c r="F168" s="77"/>
      <c r="G168" s="77"/>
      <c r="H168" s="77"/>
      <c r="I168" s="32"/>
      <c r="J168" s="60"/>
      <c r="K168" s="48"/>
      <c r="L168" s="49"/>
      <c r="M168" s="77"/>
      <c r="N168" s="77"/>
      <c r="O168" s="77"/>
      <c r="P168" s="77"/>
      <c r="Q168" s="77"/>
      <c r="R168" s="49"/>
    </row>
    <row r="169" spans="1:18">
      <c r="A169" s="40"/>
      <c r="B169" s="59"/>
      <c r="C169" s="136" t="s">
        <v>1450</v>
      </c>
      <c r="D169" s="77"/>
      <c r="E169" s="77"/>
      <c r="F169" s="77"/>
      <c r="G169" s="77"/>
      <c r="H169" s="77"/>
      <c r="I169" s="32"/>
      <c r="J169" s="60"/>
      <c r="K169" s="48"/>
      <c r="L169" s="49"/>
      <c r="M169" s="77"/>
      <c r="N169" s="77"/>
      <c r="O169" s="77"/>
      <c r="P169" s="77"/>
      <c r="Q169" s="77"/>
      <c r="R169" s="49"/>
    </row>
    <row r="170" spans="1:18">
      <c r="A170" s="40"/>
      <c r="B170" s="59"/>
      <c r="C170" s="136" t="s">
        <v>1451</v>
      </c>
      <c r="D170" s="77"/>
      <c r="E170" s="77"/>
      <c r="F170" s="77"/>
      <c r="G170" s="77"/>
      <c r="H170" s="77"/>
      <c r="I170" s="32"/>
      <c r="J170" s="60"/>
      <c r="K170" s="48"/>
      <c r="L170" s="49"/>
      <c r="M170" s="77"/>
      <c r="N170" s="77"/>
      <c r="O170" s="77"/>
      <c r="P170" s="77"/>
      <c r="Q170" s="77"/>
      <c r="R170" s="49"/>
    </row>
    <row r="171" spans="1:18">
      <c r="A171" s="40"/>
      <c r="B171" s="59"/>
      <c r="C171" s="136" t="s">
        <v>125</v>
      </c>
      <c r="D171" s="77"/>
      <c r="E171" s="77"/>
      <c r="F171" s="77"/>
      <c r="G171" s="77"/>
      <c r="H171" s="77"/>
      <c r="I171" s="32"/>
      <c r="J171" s="60"/>
      <c r="K171" s="48"/>
      <c r="L171" s="49"/>
      <c r="M171" s="77"/>
      <c r="N171" s="77"/>
      <c r="O171" s="77"/>
      <c r="P171" s="77"/>
      <c r="Q171" s="77"/>
      <c r="R171" s="49"/>
    </row>
    <row r="172" spans="1:18">
      <c r="A172" s="40"/>
      <c r="B172" s="59"/>
      <c r="C172" s="136" t="s">
        <v>554</v>
      </c>
      <c r="D172" s="77"/>
      <c r="E172" s="77"/>
      <c r="F172" s="77"/>
      <c r="G172" s="77"/>
      <c r="H172" s="77"/>
      <c r="I172" s="32"/>
      <c r="J172" s="60"/>
      <c r="K172" s="48"/>
      <c r="L172" s="49"/>
      <c r="M172" s="77"/>
      <c r="N172" s="77"/>
      <c r="O172" s="77"/>
      <c r="P172" s="77"/>
      <c r="Q172" s="77"/>
      <c r="R172" s="49"/>
    </row>
    <row r="173" spans="1:18">
      <c r="A173" s="40"/>
      <c r="B173" s="59"/>
      <c r="C173" s="136" t="s">
        <v>1452</v>
      </c>
      <c r="D173" s="77"/>
      <c r="E173" s="77"/>
      <c r="F173" s="77"/>
      <c r="G173" s="77"/>
      <c r="H173" s="77"/>
      <c r="I173" s="32"/>
      <c r="J173" s="60"/>
      <c r="K173" s="48"/>
      <c r="L173" s="49"/>
      <c r="M173" s="77"/>
      <c r="N173" s="77"/>
      <c r="O173" s="77"/>
      <c r="P173" s="77"/>
      <c r="Q173" s="77"/>
      <c r="R173" s="49"/>
    </row>
    <row r="174" spans="1:18">
      <c r="A174" s="40"/>
      <c r="B174" s="59"/>
      <c r="C174" s="136" t="s">
        <v>988</v>
      </c>
      <c r="D174" s="77"/>
      <c r="E174" s="77"/>
      <c r="F174" s="77"/>
      <c r="G174" s="77"/>
      <c r="H174" s="77"/>
      <c r="I174" s="32"/>
      <c r="J174" s="60"/>
      <c r="K174" s="48"/>
      <c r="L174" s="49"/>
      <c r="M174" s="77"/>
      <c r="N174" s="77"/>
      <c r="O174" s="77"/>
      <c r="P174" s="77"/>
      <c r="Q174" s="77"/>
      <c r="R174" s="49"/>
    </row>
    <row r="175" spans="1:18">
      <c r="A175" s="40"/>
      <c r="B175" s="59"/>
      <c r="C175" s="136" t="s">
        <v>899</v>
      </c>
      <c r="D175" s="77"/>
      <c r="E175" s="77"/>
      <c r="F175" s="77"/>
      <c r="G175" s="77"/>
      <c r="H175" s="77"/>
      <c r="I175" s="32"/>
      <c r="J175" s="60"/>
      <c r="K175" s="48"/>
      <c r="L175" s="49"/>
      <c r="M175" s="77"/>
      <c r="N175" s="77"/>
      <c r="O175" s="77"/>
      <c r="P175" s="77"/>
      <c r="Q175" s="77"/>
      <c r="R175" s="49"/>
    </row>
    <row r="176" spans="1:18">
      <c r="A176" s="40"/>
      <c r="B176" s="59"/>
      <c r="C176" s="136" t="s">
        <v>936</v>
      </c>
      <c r="D176" s="77"/>
      <c r="E176" s="77"/>
      <c r="F176" s="77"/>
      <c r="G176" s="77"/>
      <c r="H176" s="77"/>
      <c r="I176" s="32"/>
      <c r="J176" s="60"/>
      <c r="K176" s="48"/>
      <c r="L176" s="49"/>
      <c r="M176" s="77"/>
      <c r="N176" s="77"/>
      <c r="O176" s="77"/>
      <c r="P176" s="77"/>
      <c r="Q176" s="77"/>
      <c r="R176" s="49"/>
    </row>
    <row r="177" spans="1:18">
      <c r="A177" s="40"/>
      <c r="B177" s="59"/>
      <c r="C177" s="136" t="s">
        <v>1453</v>
      </c>
      <c r="D177" s="77"/>
      <c r="E177" s="77"/>
      <c r="F177" s="77"/>
      <c r="G177" s="77"/>
      <c r="H177" s="77"/>
      <c r="I177" s="32"/>
      <c r="J177" s="60"/>
      <c r="K177" s="48"/>
      <c r="L177" s="49"/>
      <c r="M177" s="77"/>
      <c r="N177" s="77"/>
      <c r="O177" s="77"/>
      <c r="P177" s="77"/>
      <c r="Q177" s="77"/>
      <c r="R177" s="49"/>
    </row>
    <row r="178" spans="1:18">
      <c r="A178" s="40"/>
      <c r="B178" s="59"/>
      <c r="C178" s="135" t="s">
        <v>1388</v>
      </c>
      <c r="D178" s="77"/>
      <c r="E178" s="77"/>
      <c r="F178" s="77"/>
      <c r="G178" s="77"/>
      <c r="H178" s="77"/>
      <c r="I178" s="32"/>
      <c r="J178" s="60"/>
      <c r="K178" s="48"/>
      <c r="L178" s="49"/>
      <c r="M178" s="77"/>
      <c r="N178" s="77"/>
      <c r="O178" s="77"/>
      <c r="P178" s="77"/>
      <c r="Q178" s="77"/>
      <c r="R178" s="49"/>
    </row>
    <row r="179" spans="1:18">
      <c r="A179" s="40"/>
      <c r="B179" s="59"/>
      <c r="C179" s="136" t="s">
        <v>1149</v>
      </c>
      <c r="D179" s="77"/>
      <c r="E179" s="77"/>
      <c r="F179" s="77"/>
      <c r="G179" s="77"/>
      <c r="H179" s="77"/>
      <c r="I179" s="32"/>
      <c r="J179" s="60"/>
      <c r="K179" s="48"/>
      <c r="L179" s="49"/>
      <c r="M179" s="77"/>
      <c r="N179" s="77"/>
      <c r="O179" s="77"/>
      <c r="P179" s="77"/>
      <c r="Q179" s="77"/>
      <c r="R179" s="49"/>
    </row>
    <row r="180" spans="1:18">
      <c r="A180" s="40"/>
      <c r="B180" s="59"/>
      <c r="C180" s="136" t="s">
        <v>1454</v>
      </c>
      <c r="D180" s="77"/>
      <c r="E180" s="77"/>
      <c r="F180" s="77"/>
      <c r="G180" s="77"/>
      <c r="H180" s="77"/>
      <c r="I180" s="32"/>
      <c r="J180" s="60"/>
      <c r="K180" s="48"/>
      <c r="L180" s="49"/>
      <c r="M180" s="77"/>
      <c r="N180" s="77"/>
      <c r="O180" s="77"/>
      <c r="P180" s="77"/>
      <c r="Q180" s="77"/>
      <c r="R180" s="49"/>
    </row>
    <row r="181" spans="1:18">
      <c r="A181" s="40"/>
      <c r="B181" s="59"/>
      <c r="C181" s="136" t="s">
        <v>1455</v>
      </c>
      <c r="D181" s="77"/>
      <c r="E181" s="77"/>
      <c r="F181" s="77"/>
      <c r="G181" s="77"/>
      <c r="H181" s="77"/>
      <c r="I181" s="32"/>
      <c r="J181" s="60"/>
      <c r="K181" s="48"/>
      <c r="L181" s="49"/>
      <c r="M181" s="77"/>
      <c r="N181" s="77"/>
      <c r="O181" s="77"/>
      <c r="P181" s="77"/>
      <c r="Q181" s="77"/>
      <c r="R181" s="49"/>
    </row>
    <row r="182" spans="1:18">
      <c r="A182" s="40"/>
      <c r="B182" s="59"/>
      <c r="C182" s="136" t="s">
        <v>1383</v>
      </c>
      <c r="D182" s="77"/>
      <c r="E182" s="77"/>
      <c r="F182" s="77"/>
      <c r="G182" s="77"/>
      <c r="H182" s="77"/>
      <c r="I182" s="32"/>
      <c r="J182" s="60"/>
      <c r="K182" s="48"/>
      <c r="L182" s="49"/>
      <c r="M182" s="77"/>
      <c r="N182" s="77"/>
      <c r="O182" s="77"/>
      <c r="P182" s="77"/>
      <c r="Q182" s="77"/>
      <c r="R182" s="49"/>
    </row>
    <row r="183" spans="1:18">
      <c r="A183" s="40"/>
      <c r="B183" s="59"/>
      <c r="C183" s="136" t="s">
        <v>1054</v>
      </c>
      <c r="D183" s="77"/>
      <c r="E183" s="77"/>
      <c r="F183" s="77"/>
      <c r="G183" s="77"/>
      <c r="H183" s="77"/>
      <c r="I183" s="32"/>
      <c r="J183" s="60"/>
      <c r="K183" s="48"/>
      <c r="L183" s="49"/>
      <c r="M183" s="77"/>
      <c r="N183" s="77"/>
      <c r="O183" s="77"/>
      <c r="P183" s="77"/>
      <c r="Q183" s="77"/>
      <c r="R183" s="49"/>
    </row>
    <row r="184" spans="1:18">
      <c r="A184" s="40"/>
      <c r="B184" s="59"/>
      <c r="C184" s="136" t="s">
        <v>110</v>
      </c>
      <c r="D184" s="77"/>
      <c r="E184" s="77"/>
      <c r="F184" s="77"/>
      <c r="G184" s="77"/>
      <c r="H184" s="77"/>
      <c r="I184" s="32"/>
      <c r="J184" s="60"/>
      <c r="K184" s="48"/>
      <c r="L184" s="49"/>
      <c r="M184" s="77"/>
      <c r="N184" s="77"/>
      <c r="O184" s="77"/>
      <c r="P184" s="77"/>
      <c r="Q184" s="77"/>
      <c r="R184" s="49"/>
    </row>
    <row r="185" spans="1:18">
      <c r="A185" s="40"/>
      <c r="B185" s="59"/>
      <c r="C185" s="41" t="s">
        <v>1049</v>
      </c>
      <c r="D185" s="77"/>
      <c r="E185" s="77"/>
      <c r="F185" s="77"/>
      <c r="G185" s="77"/>
      <c r="H185" s="77"/>
      <c r="I185" s="41" t="s">
        <v>1049</v>
      </c>
      <c r="J185" s="143" t="s">
        <v>1456</v>
      </c>
      <c r="K185" s="48">
        <v>1</v>
      </c>
      <c r="L185" s="49"/>
      <c r="M185" s="77"/>
      <c r="N185" s="77"/>
      <c r="O185" s="77"/>
      <c r="P185" s="77"/>
      <c r="Q185" s="77"/>
      <c r="R185" s="49"/>
    </row>
    <row r="186" spans="1:18">
      <c r="A186" s="40"/>
      <c r="B186" s="59"/>
      <c r="C186" s="32" t="s">
        <v>959</v>
      </c>
      <c r="D186" s="77"/>
      <c r="E186" s="77"/>
      <c r="F186" s="77"/>
      <c r="G186" s="77"/>
      <c r="H186" s="77"/>
      <c r="I186" s="32" t="s">
        <v>959</v>
      </c>
      <c r="J186" s="32" t="s">
        <v>671</v>
      </c>
      <c r="K186" s="32">
        <v>0.29</v>
      </c>
      <c r="L186" s="49"/>
      <c r="M186" s="77"/>
      <c r="N186" s="77"/>
      <c r="O186" s="77"/>
      <c r="P186" s="77"/>
      <c r="Q186" s="77"/>
      <c r="R186" s="49"/>
    </row>
    <row r="187" spans="1:18">
      <c r="A187" s="40"/>
      <c r="B187" s="59"/>
      <c r="C187" s="32" t="s">
        <v>1457</v>
      </c>
      <c r="D187" s="77"/>
      <c r="E187" s="77"/>
      <c r="F187" s="77"/>
      <c r="G187" s="77"/>
      <c r="H187" s="77"/>
      <c r="I187" s="32" t="s">
        <v>1457</v>
      </c>
      <c r="J187" s="32" t="s">
        <v>1458</v>
      </c>
      <c r="K187" s="32">
        <v>2.01</v>
      </c>
      <c r="L187" s="49"/>
      <c r="M187" s="77"/>
      <c r="N187" s="77"/>
      <c r="O187" s="77"/>
      <c r="P187" s="77"/>
      <c r="Q187" s="77"/>
      <c r="R187" s="49"/>
    </row>
    <row r="188" spans="1:18">
      <c r="A188" s="40"/>
      <c r="B188" s="59"/>
      <c r="C188" s="32" t="s">
        <v>1049</v>
      </c>
      <c r="D188" s="77"/>
      <c r="E188" s="77"/>
      <c r="F188" s="77"/>
      <c r="G188" s="77"/>
      <c r="H188" s="77"/>
      <c r="I188" s="32" t="s">
        <v>1049</v>
      </c>
      <c r="J188" s="32" t="s">
        <v>1459</v>
      </c>
      <c r="K188" s="32">
        <v>0.64</v>
      </c>
      <c r="L188" s="49"/>
      <c r="M188" s="77"/>
      <c r="N188" s="77"/>
      <c r="O188" s="77"/>
      <c r="P188" s="77"/>
      <c r="Q188" s="77"/>
      <c r="R188" s="49"/>
    </row>
    <row r="189" spans="1:18">
      <c r="A189" s="40"/>
      <c r="B189" s="59"/>
      <c r="C189" s="32" t="s">
        <v>1460</v>
      </c>
      <c r="D189" s="77"/>
      <c r="E189" s="77"/>
      <c r="F189" s="77"/>
      <c r="G189" s="77"/>
      <c r="H189" s="77"/>
      <c r="I189" s="32" t="s">
        <v>1460</v>
      </c>
      <c r="J189" s="32" t="s">
        <v>1159</v>
      </c>
      <c r="K189" s="32">
        <v>0.57</v>
      </c>
      <c r="L189" s="49"/>
      <c r="M189" s="77"/>
      <c r="N189" s="77"/>
      <c r="O189" s="77"/>
      <c r="P189" s="77"/>
      <c r="Q189" s="77"/>
      <c r="R189" s="49"/>
    </row>
    <row r="190" spans="1:18">
      <c r="A190" s="40"/>
      <c r="B190" s="59"/>
      <c r="C190" s="32" t="s">
        <v>1461</v>
      </c>
      <c r="D190" s="77"/>
      <c r="E190" s="77"/>
      <c r="F190" s="77"/>
      <c r="G190" s="77"/>
      <c r="H190" s="77"/>
      <c r="I190" s="32" t="s">
        <v>1461</v>
      </c>
      <c r="J190" s="32" t="s">
        <v>597</v>
      </c>
      <c r="K190" s="32">
        <v>0.03</v>
      </c>
      <c r="L190" s="49"/>
      <c r="M190" s="77"/>
      <c r="N190" s="77"/>
      <c r="O190" s="77"/>
      <c r="P190" s="77"/>
      <c r="Q190" s="77"/>
      <c r="R190" s="49"/>
    </row>
    <row r="191" spans="1:18">
      <c r="A191" s="40"/>
      <c r="B191" s="59"/>
      <c r="C191" s="32" t="s">
        <v>985</v>
      </c>
      <c r="D191" s="77"/>
      <c r="E191" s="77"/>
      <c r="F191" s="77"/>
      <c r="G191" s="77"/>
      <c r="H191" s="77"/>
      <c r="I191" s="32" t="s">
        <v>985</v>
      </c>
      <c r="J191" s="32" t="s">
        <v>1202</v>
      </c>
      <c r="K191" s="32">
        <v>1.03</v>
      </c>
      <c r="L191" s="49"/>
      <c r="M191" s="77"/>
      <c r="N191" s="77"/>
      <c r="O191" s="77"/>
      <c r="P191" s="77"/>
      <c r="Q191" s="77"/>
      <c r="R191" s="49"/>
    </row>
    <row r="192" spans="1:18">
      <c r="A192" s="40"/>
      <c r="B192" s="59"/>
      <c r="C192" s="32" t="s">
        <v>874</v>
      </c>
      <c r="D192" s="77"/>
      <c r="E192" s="77"/>
      <c r="F192" s="77"/>
      <c r="G192" s="77"/>
      <c r="H192" s="77"/>
      <c r="I192" s="32" t="s">
        <v>874</v>
      </c>
      <c r="J192" s="32" t="s">
        <v>1462</v>
      </c>
      <c r="K192" s="32">
        <v>0.14</v>
      </c>
      <c r="L192" s="49"/>
      <c r="M192" s="77"/>
      <c r="N192" s="77"/>
      <c r="O192" s="77"/>
      <c r="P192" s="77"/>
      <c r="Q192" s="77"/>
      <c r="R192" s="49"/>
    </row>
    <row r="193" spans="1:18">
      <c r="A193" s="40"/>
      <c r="B193" s="59"/>
      <c r="C193" s="32" t="s">
        <v>745</v>
      </c>
      <c r="D193" s="77"/>
      <c r="E193" s="77"/>
      <c r="F193" s="77"/>
      <c r="G193" s="77"/>
      <c r="H193" s="77"/>
      <c r="I193" s="32" t="s">
        <v>745</v>
      </c>
      <c r="J193" s="32" t="s">
        <v>1463</v>
      </c>
      <c r="K193" s="32">
        <v>0.11</v>
      </c>
      <c r="L193" s="49"/>
      <c r="M193" s="77"/>
      <c r="N193" s="77"/>
      <c r="O193" s="77"/>
      <c r="P193" s="77"/>
      <c r="Q193" s="77"/>
      <c r="R193" s="49"/>
    </row>
    <row r="194" spans="1:18">
      <c r="A194" s="40"/>
      <c r="B194" s="59"/>
      <c r="C194" s="32" t="s">
        <v>1464</v>
      </c>
      <c r="D194" s="77"/>
      <c r="E194" s="77"/>
      <c r="F194" s="77"/>
      <c r="G194" s="77"/>
      <c r="H194" s="77"/>
      <c r="I194" s="32" t="s">
        <v>1464</v>
      </c>
      <c r="J194" s="32" t="s">
        <v>1465</v>
      </c>
      <c r="K194" s="32">
        <v>0.43</v>
      </c>
      <c r="L194" s="49"/>
      <c r="M194" s="77"/>
      <c r="N194" s="77"/>
      <c r="O194" s="77"/>
      <c r="P194" s="77"/>
      <c r="Q194" s="77"/>
      <c r="R194" s="49"/>
    </row>
    <row r="195" spans="1:18">
      <c r="A195" s="40"/>
      <c r="B195" s="59"/>
      <c r="C195" s="32" t="s">
        <v>1466</v>
      </c>
      <c r="D195" s="77"/>
      <c r="E195" s="77"/>
      <c r="F195" s="77"/>
      <c r="G195" s="77"/>
      <c r="H195" s="77"/>
      <c r="I195" s="32"/>
      <c r="J195" s="60"/>
      <c r="K195" s="48"/>
      <c r="L195" s="49"/>
      <c r="M195" s="77"/>
      <c r="N195" s="77"/>
      <c r="O195" s="77"/>
      <c r="P195" s="77"/>
      <c r="Q195" s="77"/>
      <c r="R195" s="49"/>
    </row>
    <row r="196" spans="1:18">
      <c r="A196" s="40"/>
      <c r="B196" s="59"/>
      <c r="C196" s="32" t="s">
        <v>1467</v>
      </c>
      <c r="D196" s="77"/>
      <c r="E196" s="77"/>
      <c r="F196" s="77"/>
      <c r="G196" s="77"/>
      <c r="H196" s="77"/>
      <c r="I196" s="32"/>
      <c r="J196" s="60"/>
      <c r="K196" s="48"/>
      <c r="L196" s="49"/>
      <c r="M196" s="77"/>
      <c r="N196" s="77"/>
      <c r="O196" s="77"/>
      <c r="P196" s="77"/>
      <c r="Q196" s="77"/>
      <c r="R196" s="49"/>
    </row>
    <row r="197" spans="1:18">
      <c r="A197" s="40"/>
      <c r="B197" s="59"/>
      <c r="C197" s="32" t="s">
        <v>936</v>
      </c>
      <c r="D197" s="77"/>
      <c r="E197" s="77"/>
      <c r="F197" s="77"/>
      <c r="G197" s="77"/>
      <c r="H197" s="77"/>
      <c r="I197" s="32"/>
      <c r="J197" s="60"/>
      <c r="K197" s="48"/>
      <c r="L197" s="49"/>
      <c r="M197" s="77"/>
      <c r="N197" s="77"/>
      <c r="O197" s="77"/>
      <c r="P197" s="77"/>
      <c r="Q197" s="77"/>
      <c r="R197" s="49"/>
    </row>
    <row r="198" spans="1:18">
      <c r="A198" s="40"/>
      <c r="B198" s="59"/>
      <c r="C198" s="32" t="s">
        <v>110</v>
      </c>
      <c r="D198" s="77"/>
      <c r="E198" s="77"/>
      <c r="F198" s="77"/>
      <c r="G198" s="77"/>
      <c r="H198" s="77"/>
      <c r="I198" s="32"/>
      <c r="J198" s="60"/>
      <c r="K198" s="48"/>
      <c r="L198" s="49"/>
      <c r="M198" s="77"/>
      <c r="N198" s="77"/>
      <c r="O198" s="77"/>
      <c r="P198" s="77"/>
      <c r="Q198" s="77"/>
      <c r="R198" s="49"/>
    </row>
    <row r="199" spans="1:18">
      <c r="A199" s="40"/>
      <c r="B199" s="59"/>
      <c r="C199" s="32" t="s">
        <v>1468</v>
      </c>
      <c r="D199" s="77"/>
      <c r="E199" s="77"/>
      <c r="F199" s="77"/>
      <c r="G199" s="77"/>
      <c r="H199" s="77"/>
      <c r="I199" s="41"/>
      <c r="J199" s="143"/>
      <c r="K199" s="48"/>
      <c r="L199" s="49"/>
      <c r="M199" s="77"/>
      <c r="N199" s="77"/>
      <c r="O199" s="77"/>
      <c r="P199" s="77"/>
      <c r="Q199" s="77"/>
      <c r="R199" s="49"/>
    </row>
    <row r="200" spans="1:18">
      <c r="A200" s="40">
        <v>6</v>
      </c>
      <c r="B200" s="59" t="s">
        <v>266</v>
      </c>
      <c r="C200" s="49" t="s">
        <v>1469</v>
      </c>
      <c r="D200" s="77">
        <f>SUM(E200+F200)</f>
        <v>90.7908</v>
      </c>
      <c r="E200" s="77">
        <f>SUM(G200+M200+O200+Q200)</f>
        <v>90.6908</v>
      </c>
      <c r="F200" s="77">
        <f>SUM(H200+N200+P200+R200)</f>
        <v>0.1</v>
      </c>
      <c r="G200" s="77">
        <f>SUM(K200:K396)</f>
        <v>30.8608</v>
      </c>
      <c r="H200" s="77"/>
      <c r="I200" s="49" t="s">
        <v>1469</v>
      </c>
      <c r="J200" s="142" t="s">
        <v>510</v>
      </c>
      <c r="K200" s="77">
        <v>0.013</v>
      </c>
      <c r="L200" s="49"/>
      <c r="M200" s="77">
        <f>2.3+20.53+1.7</f>
        <v>24.53</v>
      </c>
      <c r="N200" s="77">
        <v>0.06</v>
      </c>
      <c r="O200" s="77">
        <f>3.7+18.32+1.57</f>
        <v>23.59</v>
      </c>
      <c r="P200" s="77">
        <f>0.02+0.02</f>
        <v>0.04</v>
      </c>
      <c r="Q200" s="77">
        <f>10.45+1.26</f>
        <v>11.71</v>
      </c>
      <c r="R200" s="49"/>
    </row>
    <row r="201" spans="1:18">
      <c r="A201" s="40"/>
      <c r="B201" s="59"/>
      <c r="C201" s="148" t="s">
        <v>143</v>
      </c>
      <c r="D201" s="77"/>
      <c r="E201" s="77"/>
      <c r="F201" s="77"/>
      <c r="G201" s="77"/>
      <c r="H201" s="77"/>
      <c r="I201" s="77"/>
      <c r="J201" s="142"/>
      <c r="K201" s="77"/>
      <c r="L201" s="49"/>
      <c r="M201" s="77"/>
      <c r="N201" s="77"/>
      <c r="O201" s="77"/>
      <c r="P201" s="77"/>
      <c r="Q201" s="77"/>
      <c r="R201" s="49"/>
    </row>
    <row r="202" spans="1:18">
      <c r="A202" s="40"/>
      <c r="B202" s="59"/>
      <c r="C202" s="49" t="s">
        <v>1470</v>
      </c>
      <c r="D202" s="77"/>
      <c r="E202" s="77"/>
      <c r="F202" s="77"/>
      <c r="G202" s="77"/>
      <c r="H202" s="77"/>
      <c r="I202" s="49" t="s">
        <v>1470</v>
      </c>
      <c r="J202" s="142" t="s">
        <v>160</v>
      </c>
      <c r="K202" s="77">
        <v>0.02</v>
      </c>
      <c r="L202" s="49"/>
      <c r="M202" s="77"/>
      <c r="N202" s="77"/>
      <c r="O202" s="77"/>
      <c r="P202" s="77"/>
      <c r="Q202" s="77"/>
      <c r="R202" s="49"/>
    </row>
    <row r="203" spans="1:18">
      <c r="A203" s="40"/>
      <c r="B203" s="59"/>
      <c r="C203" s="49" t="s">
        <v>1471</v>
      </c>
      <c r="D203" s="77"/>
      <c r="E203" s="77"/>
      <c r="F203" s="77"/>
      <c r="G203" s="77"/>
      <c r="H203" s="77"/>
      <c r="I203" s="77"/>
      <c r="J203" s="142"/>
      <c r="K203" s="77"/>
      <c r="L203" s="49"/>
      <c r="M203" s="77"/>
      <c r="N203" s="77"/>
      <c r="O203" s="77"/>
      <c r="P203" s="77"/>
      <c r="Q203" s="77"/>
      <c r="R203" s="49"/>
    </row>
    <row r="204" spans="1:18">
      <c r="A204" s="40"/>
      <c r="B204" s="59"/>
      <c r="C204" s="49" t="s">
        <v>942</v>
      </c>
      <c r="D204" s="77"/>
      <c r="E204" s="77"/>
      <c r="F204" s="77"/>
      <c r="G204" s="77"/>
      <c r="H204" s="77"/>
      <c r="I204" s="77"/>
      <c r="J204" s="142"/>
      <c r="K204" s="77"/>
      <c r="L204" s="49"/>
      <c r="M204" s="77"/>
      <c r="N204" s="77"/>
      <c r="O204" s="77"/>
      <c r="P204" s="77"/>
      <c r="Q204" s="77"/>
      <c r="R204" s="49"/>
    </row>
    <row r="205" spans="1:18">
      <c r="A205" s="40"/>
      <c r="B205" s="59"/>
      <c r="C205" s="145" t="s">
        <v>1472</v>
      </c>
      <c r="D205" s="77"/>
      <c r="E205" s="77"/>
      <c r="F205" s="77"/>
      <c r="G205" s="77"/>
      <c r="H205" s="77"/>
      <c r="I205" s="77"/>
      <c r="J205" s="142"/>
      <c r="K205" s="77"/>
      <c r="L205" s="49"/>
      <c r="M205" s="77"/>
      <c r="N205" s="77"/>
      <c r="O205" s="77"/>
      <c r="P205" s="77"/>
      <c r="Q205" s="77"/>
      <c r="R205" s="49"/>
    </row>
    <row r="206" spans="1:18">
      <c r="A206" s="40"/>
      <c r="B206" s="59"/>
      <c r="C206" s="49" t="s">
        <v>1460</v>
      </c>
      <c r="D206" s="77"/>
      <c r="E206" s="77"/>
      <c r="F206" s="77"/>
      <c r="G206" s="77"/>
      <c r="H206" s="77"/>
      <c r="I206" s="49" t="s">
        <v>1460</v>
      </c>
      <c r="J206" s="142" t="s">
        <v>70</v>
      </c>
      <c r="K206" s="77">
        <v>0.03</v>
      </c>
      <c r="L206" s="49"/>
      <c r="M206" s="77"/>
      <c r="N206" s="77"/>
      <c r="O206" s="77"/>
      <c r="P206" s="77"/>
      <c r="Q206" s="77"/>
      <c r="R206" s="49"/>
    </row>
    <row r="207" spans="1:18">
      <c r="A207" s="40"/>
      <c r="B207" s="59"/>
      <c r="C207" s="49" t="s">
        <v>1473</v>
      </c>
      <c r="D207" s="77"/>
      <c r="E207" s="77"/>
      <c r="F207" s="77"/>
      <c r="G207" s="77"/>
      <c r="H207" s="77"/>
      <c r="I207" s="49" t="s">
        <v>1473</v>
      </c>
      <c r="J207" s="142" t="s">
        <v>497</v>
      </c>
      <c r="K207" s="77">
        <v>0.8</v>
      </c>
      <c r="L207" s="49"/>
      <c r="M207" s="77"/>
      <c r="N207" s="77"/>
      <c r="O207" s="77"/>
      <c r="P207" s="77"/>
      <c r="Q207" s="77"/>
      <c r="R207" s="49"/>
    </row>
    <row r="208" spans="1:18">
      <c r="A208" s="40"/>
      <c r="B208" s="59"/>
      <c r="C208" s="145" t="s">
        <v>754</v>
      </c>
      <c r="D208" s="77"/>
      <c r="E208" s="77"/>
      <c r="F208" s="77"/>
      <c r="G208" s="77"/>
      <c r="H208" s="77"/>
      <c r="I208" s="145" t="s">
        <v>754</v>
      </c>
      <c r="J208" s="142" t="s">
        <v>320</v>
      </c>
      <c r="K208" s="77">
        <v>0.02</v>
      </c>
      <c r="L208" s="49"/>
      <c r="M208" s="77"/>
      <c r="N208" s="77"/>
      <c r="O208" s="77"/>
      <c r="P208" s="77"/>
      <c r="Q208" s="77"/>
      <c r="R208" s="49"/>
    </row>
    <row r="209" spans="1:18">
      <c r="A209" s="40"/>
      <c r="B209" s="59"/>
      <c r="C209" s="149" t="s">
        <v>1474</v>
      </c>
      <c r="D209" s="77"/>
      <c r="E209" s="77"/>
      <c r="F209" s="77"/>
      <c r="G209" s="77"/>
      <c r="H209" s="77"/>
      <c r="I209" s="149" t="s">
        <v>1474</v>
      </c>
      <c r="J209" s="142" t="s">
        <v>85</v>
      </c>
      <c r="K209" s="77">
        <v>0.02</v>
      </c>
      <c r="L209" s="49"/>
      <c r="M209" s="77"/>
      <c r="N209" s="77"/>
      <c r="O209" s="77"/>
      <c r="P209" s="77"/>
      <c r="Q209" s="77"/>
      <c r="R209" s="49"/>
    </row>
    <row r="210" spans="1:18">
      <c r="A210" s="40"/>
      <c r="B210" s="59"/>
      <c r="C210" s="149" t="s">
        <v>1475</v>
      </c>
      <c r="D210" s="77"/>
      <c r="E210" s="77"/>
      <c r="F210" s="77"/>
      <c r="G210" s="77"/>
      <c r="H210" s="77"/>
      <c r="I210" s="149" t="s">
        <v>1475</v>
      </c>
      <c r="J210" s="142" t="s">
        <v>161</v>
      </c>
      <c r="K210" s="77">
        <v>0.0066</v>
      </c>
      <c r="L210" s="49"/>
      <c r="M210" s="77"/>
      <c r="N210" s="77"/>
      <c r="O210" s="77"/>
      <c r="P210" s="77"/>
      <c r="Q210" s="77"/>
      <c r="R210" s="49"/>
    </row>
    <row r="211" spans="1:18">
      <c r="A211" s="40"/>
      <c r="B211" s="59"/>
      <c r="C211" s="149" t="s">
        <v>894</v>
      </c>
      <c r="D211" s="77"/>
      <c r="E211" s="77"/>
      <c r="F211" s="77"/>
      <c r="G211" s="77"/>
      <c r="H211" s="77"/>
      <c r="I211" s="149" t="s">
        <v>894</v>
      </c>
      <c r="J211" s="142" t="s">
        <v>493</v>
      </c>
      <c r="K211" s="77">
        <v>0.02</v>
      </c>
      <c r="L211" s="49"/>
      <c r="M211" s="77"/>
      <c r="N211" s="77"/>
      <c r="O211" s="77"/>
      <c r="P211" s="77"/>
      <c r="Q211" s="77"/>
      <c r="R211" s="49"/>
    </row>
    <row r="212" spans="1:18">
      <c r="A212" s="40"/>
      <c r="B212" s="59"/>
      <c r="C212" s="149" t="s">
        <v>252</v>
      </c>
      <c r="D212" s="77"/>
      <c r="E212" s="77"/>
      <c r="F212" s="77"/>
      <c r="G212" s="77"/>
      <c r="H212" s="77"/>
      <c r="I212" s="149" t="s">
        <v>252</v>
      </c>
      <c r="J212" s="142" t="s">
        <v>332</v>
      </c>
      <c r="K212" s="77">
        <v>0.479</v>
      </c>
      <c r="L212" s="49"/>
      <c r="M212" s="77"/>
      <c r="N212" s="77"/>
      <c r="O212" s="77"/>
      <c r="P212" s="77"/>
      <c r="Q212" s="77"/>
      <c r="R212" s="49"/>
    </row>
    <row r="213" spans="1:18">
      <c r="A213" s="40"/>
      <c r="B213" s="59"/>
      <c r="C213" s="150" t="s">
        <v>581</v>
      </c>
      <c r="D213" s="77"/>
      <c r="E213" s="77"/>
      <c r="F213" s="77"/>
      <c r="G213" s="77"/>
      <c r="H213" s="77"/>
      <c r="I213" s="77"/>
      <c r="J213" s="142"/>
      <c r="K213" s="77"/>
      <c r="L213" s="49"/>
      <c r="M213" s="77"/>
      <c r="N213" s="77"/>
      <c r="O213" s="77"/>
      <c r="P213" s="77"/>
      <c r="Q213" s="77"/>
      <c r="R213" s="49"/>
    </row>
    <row r="214" spans="1:18">
      <c r="A214" s="40"/>
      <c r="B214" s="59"/>
      <c r="C214" s="150" t="s">
        <v>1476</v>
      </c>
      <c r="D214" s="77"/>
      <c r="E214" s="77"/>
      <c r="F214" s="77"/>
      <c r="G214" s="77"/>
      <c r="H214" s="77"/>
      <c r="I214" s="77"/>
      <c r="J214" s="142"/>
      <c r="K214" s="77"/>
      <c r="L214" s="49"/>
      <c r="M214" s="77"/>
      <c r="N214" s="77"/>
      <c r="O214" s="77"/>
      <c r="P214" s="77"/>
      <c r="Q214" s="77"/>
      <c r="R214" s="49"/>
    </row>
    <row r="215" spans="1:18">
      <c r="A215" s="40"/>
      <c r="B215" s="59"/>
      <c r="C215" s="150" t="s">
        <v>737</v>
      </c>
      <c r="D215" s="77"/>
      <c r="E215" s="77"/>
      <c r="F215" s="77"/>
      <c r="G215" s="77"/>
      <c r="H215" s="77"/>
      <c r="I215" s="150" t="s">
        <v>737</v>
      </c>
      <c r="J215" s="142" t="s">
        <v>1477</v>
      </c>
      <c r="K215" s="77">
        <v>0.048</v>
      </c>
      <c r="L215" s="49"/>
      <c r="M215" s="77"/>
      <c r="N215" s="77"/>
      <c r="O215" s="77"/>
      <c r="P215" s="77"/>
      <c r="Q215" s="77"/>
      <c r="R215" s="49"/>
    </row>
    <row r="216" spans="1:18">
      <c r="A216" s="40"/>
      <c r="B216" s="59"/>
      <c r="C216" s="150" t="s">
        <v>301</v>
      </c>
      <c r="D216" s="77"/>
      <c r="E216" s="77"/>
      <c r="F216" s="77"/>
      <c r="G216" s="77"/>
      <c r="H216" s="77"/>
      <c r="I216" s="77"/>
      <c r="J216" s="142"/>
      <c r="K216" s="77"/>
      <c r="L216" s="49"/>
      <c r="M216" s="77"/>
      <c r="N216" s="77"/>
      <c r="O216" s="77"/>
      <c r="P216" s="77"/>
      <c r="Q216" s="77"/>
      <c r="R216" s="49"/>
    </row>
    <row r="217" spans="1:18">
      <c r="A217" s="40"/>
      <c r="B217" s="59"/>
      <c r="C217" s="150" t="s">
        <v>287</v>
      </c>
      <c r="D217" s="77"/>
      <c r="E217" s="77"/>
      <c r="F217" s="77"/>
      <c r="G217" s="77"/>
      <c r="H217" s="77"/>
      <c r="I217" s="150" t="s">
        <v>287</v>
      </c>
      <c r="J217" s="142" t="s">
        <v>806</v>
      </c>
      <c r="K217" s="77">
        <v>0.15</v>
      </c>
      <c r="L217" s="49"/>
      <c r="M217" s="77"/>
      <c r="N217" s="77"/>
      <c r="O217" s="77"/>
      <c r="P217" s="77"/>
      <c r="Q217" s="77"/>
      <c r="R217" s="49"/>
    </row>
    <row r="218" spans="1:18">
      <c r="A218" s="40"/>
      <c r="B218" s="59"/>
      <c r="C218" s="150" t="s">
        <v>921</v>
      </c>
      <c r="D218" s="77"/>
      <c r="E218" s="77"/>
      <c r="F218" s="77"/>
      <c r="G218" s="77"/>
      <c r="H218" s="77"/>
      <c r="I218" s="150" t="s">
        <v>921</v>
      </c>
      <c r="J218" s="142" t="s">
        <v>1478</v>
      </c>
      <c r="K218" s="77">
        <v>0.029</v>
      </c>
      <c r="L218" s="49"/>
      <c r="M218" s="77"/>
      <c r="N218" s="77"/>
      <c r="O218" s="77"/>
      <c r="P218" s="77"/>
      <c r="Q218" s="77"/>
      <c r="R218" s="49"/>
    </row>
    <row r="219" spans="1:18">
      <c r="A219" s="40"/>
      <c r="B219" s="59"/>
      <c r="C219" s="150" t="s">
        <v>58</v>
      </c>
      <c r="D219" s="77"/>
      <c r="E219" s="77"/>
      <c r="F219" s="77"/>
      <c r="G219" s="77"/>
      <c r="H219" s="77"/>
      <c r="I219" s="77"/>
      <c r="J219" s="142"/>
      <c r="K219" s="77"/>
      <c r="L219" s="49"/>
      <c r="M219" s="77"/>
      <c r="N219" s="77"/>
      <c r="O219" s="77"/>
      <c r="P219" s="77"/>
      <c r="Q219" s="77"/>
      <c r="R219" s="49"/>
    </row>
    <row r="220" spans="1:18">
      <c r="A220" s="40"/>
      <c r="B220" s="59"/>
      <c r="C220" s="150" t="s">
        <v>1452</v>
      </c>
      <c r="D220" s="77"/>
      <c r="E220" s="77"/>
      <c r="F220" s="77"/>
      <c r="G220" s="77"/>
      <c r="H220" s="77"/>
      <c r="I220" s="150" t="s">
        <v>1452</v>
      </c>
      <c r="J220" s="142" t="s">
        <v>497</v>
      </c>
      <c r="K220" s="77">
        <v>0.5</v>
      </c>
      <c r="L220" s="49"/>
      <c r="M220" s="77"/>
      <c r="N220" s="77"/>
      <c r="O220" s="77"/>
      <c r="P220" s="77"/>
      <c r="Q220" s="77"/>
      <c r="R220" s="49"/>
    </row>
    <row r="221" spans="1:18">
      <c r="A221" s="40"/>
      <c r="B221" s="59"/>
      <c r="C221" s="150" t="s">
        <v>350</v>
      </c>
      <c r="D221" s="77"/>
      <c r="E221" s="77"/>
      <c r="F221" s="77"/>
      <c r="G221" s="77"/>
      <c r="H221" s="77"/>
      <c r="I221" s="77"/>
      <c r="J221" s="142"/>
      <c r="K221" s="77"/>
      <c r="L221" s="49"/>
      <c r="M221" s="77"/>
      <c r="N221" s="77"/>
      <c r="O221" s="77"/>
      <c r="P221" s="77"/>
      <c r="Q221" s="77"/>
      <c r="R221" s="49"/>
    </row>
    <row r="222" spans="1:18">
      <c r="A222" s="40"/>
      <c r="B222" s="59"/>
      <c r="C222" s="49" t="s">
        <v>50</v>
      </c>
      <c r="D222" s="77"/>
      <c r="E222" s="77"/>
      <c r="F222" s="77"/>
      <c r="G222" s="77"/>
      <c r="H222" s="77"/>
      <c r="I222" s="77"/>
      <c r="J222" s="142"/>
      <c r="K222" s="77"/>
      <c r="L222" s="49"/>
      <c r="M222" s="77"/>
      <c r="N222" s="77"/>
      <c r="O222" s="77"/>
      <c r="P222" s="77"/>
      <c r="Q222" s="77"/>
      <c r="R222" s="49"/>
    </row>
    <row r="223" spans="1:18">
      <c r="A223" s="40"/>
      <c r="B223" s="59"/>
      <c r="C223" s="49" t="s">
        <v>1479</v>
      </c>
      <c r="D223" s="77"/>
      <c r="E223" s="77"/>
      <c r="F223" s="77"/>
      <c r="G223" s="77"/>
      <c r="H223" s="77"/>
      <c r="I223" s="77"/>
      <c r="J223" s="142"/>
      <c r="K223" s="77"/>
      <c r="L223" s="49"/>
      <c r="M223" s="77"/>
      <c r="N223" s="77"/>
      <c r="O223" s="77"/>
      <c r="P223" s="77"/>
      <c r="Q223" s="77"/>
      <c r="R223" s="49"/>
    </row>
    <row r="224" spans="1:18">
      <c r="A224" s="40"/>
      <c r="B224" s="59"/>
      <c r="C224" s="49" t="s">
        <v>1480</v>
      </c>
      <c r="D224" s="77"/>
      <c r="E224" s="77"/>
      <c r="F224" s="77"/>
      <c r="G224" s="77"/>
      <c r="H224" s="77"/>
      <c r="I224" s="77"/>
      <c r="J224" s="142"/>
      <c r="K224" s="77"/>
      <c r="L224" s="49"/>
      <c r="M224" s="77"/>
      <c r="N224" s="77"/>
      <c r="O224" s="77"/>
      <c r="P224" s="77"/>
      <c r="Q224" s="77"/>
      <c r="R224" s="49"/>
    </row>
    <row r="225" spans="1:18">
      <c r="A225" s="40"/>
      <c r="B225" s="59"/>
      <c r="C225" s="49" t="s">
        <v>985</v>
      </c>
      <c r="D225" s="77"/>
      <c r="E225" s="77"/>
      <c r="F225" s="77"/>
      <c r="G225" s="77"/>
      <c r="H225" s="77"/>
      <c r="I225" s="49" t="s">
        <v>985</v>
      </c>
      <c r="J225" s="142" t="s">
        <v>473</v>
      </c>
      <c r="K225" s="77">
        <v>0.015</v>
      </c>
      <c r="L225" s="49"/>
      <c r="M225" s="77"/>
      <c r="N225" s="77"/>
      <c r="O225" s="77"/>
      <c r="P225" s="77"/>
      <c r="Q225" s="77"/>
      <c r="R225" s="49"/>
    </row>
    <row r="226" spans="1:18">
      <c r="A226" s="40"/>
      <c r="B226" s="59"/>
      <c r="C226" s="49" t="s">
        <v>1049</v>
      </c>
      <c r="D226" s="77"/>
      <c r="E226" s="77"/>
      <c r="F226" s="77"/>
      <c r="G226" s="77"/>
      <c r="H226" s="77"/>
      <c r="I226" s="49" t="s">
        <v>1049</v>
      </c>
      <c r="J226" s="142" t="s">
        <v>333</v>
      </c>
      <c r="K226" s="77">
        <v>0.032</v>
      </c>
      <c r="L226" s="49"/>
      <c r="M226" s="77"/>
      <c r="N226" s="77"/>
      <c r="O226" s="77"/>
      <c r="P226" s="77"/>
      <c r="Q226" s="77"/>
      <c r="R226" s="49"/>
    </row>
    <row r="227" spans="1:18">
      <c r="A227" s="40"/>
      <c r="B227" s="59"/>
      <c r="C227" s="49" t="s">
        <v>874</v>
      </c>
      <c r="D227" s="77"/>
      <c r="E227" s="77"/>
      <c r="F227" s="77"/>
      <c r="G227" s="77"/>
      <c r="H227" s="77"/>
      <c r="I227" s="49" t="s">
        <v>874</v>
      </c>
      <c r="J227" s="142" t="s">
        <v>513</v>
      </c>
      <c r="K227" s="77">
        <v>0.016</v>
      </c>
      <c r="L227" s="49"/>
      <c r="M227" s="77"/>
      <c r="N227" s="77"/>
      <c r="O227" s="77"/>
      <c r="P227" s="77"/>
      <c r="Q227" s="77"/>
      <c r="R227" s="49"/>
    </row>
    <row r="228" spans="1:18">
      <c r="A228" s="40"/>
      <c r="B228" s="59"/>
      <c r="C228" s="49" t="s">
        <v>623</v>
      </c>
      <c r="D228" s="77"/>
      <c r="E228" s="77"/>
      <c r="F228" s="77"/>
      <c r="G228" s="77"/>
      <c r="H228" s="77"/>
      <c r="I228" s="49" t="s">
        <v>623</v>
      </c>
      <c r="J228" s="142" t="s">
        <v>203</v>
      </c>
      <c r="K228" s="77">
        <v>0.0126</v>
      </c>
      <c r="L228" s="49"/>
      <c r="M228" s="77"/>
      <c r="N228" s="77"/>
      <c r="O228" s="77"/>
      <c r="P228" s="77"/>
      <c r="Q228" s="77"/>
      <c r="R228" s="49"/>
    </row>
    <row r="229" spans="1:18">
      <c r="A229" s="40"/>
      <c r="B229" s="59"/>
      <c r="C229" s="49" t="s">
        <v>230</v>
      </c>
      <c r="D229" s="77"/>
      <c r="E229" s="77"/>
      <c r="F229" s="77"/>
      <c r="G229" s="77"/>
      <c r="H229" s="77"/>
      <c r="I229" s="49" t="s">
        <v>230</v>
      </c>
      <c r="J229" s="142" t="s">
        <v>1481</v>
      </c>
      <c r="K229" s="77">
        <v>0.4</v>
      </c>
      <c r="L229" s="49"/>
      <c r="M229" s="77"/>
      <c r="N229" s="77"/>
      <c r="O229" s="77"/>
      <c r="P229" s="77"/>
      <c r="Q229" s="77"/>
      <c r="R229" s="49"/>
    </row>
    <row r="230" spans="1:18">
      <c r="A230" s="40"/>
      <c r="B230" s="59"/>
      <c r="C230" s="49" t="s">
        <v>958</v>
      </c>
      <c r="D230" s="77"/>
      <c r="E230" s="77"/>
      <c r="F230" s="77"/>
      <c r="G230" s="77"/>
      <c r="H230" s="77"/>
      <c r="I230" s="49" t="s">
        <v>958</v>
      </c>
      <c r="J230" s="142" t="s">
        <v>510</v>
      </c>
      <c r="K230" s="77">
        <v>0.3</v>
      </c>
      <c r="L230" s="49"/>
      <c r="M230" s="77"/>
      <c r="N230" s="77"/>
      <c r="O230" s="77"/>
      <c r="P230" s="77"/>
      <c r="Q230" s="77"/>
      <c r="R230" s="49"/>
    </row>
    <row r="231" spans="1:18">
      <c r="A231" s="40"/>
      <c r="B231" s="59"/>
      <c r="C231" s="49" t="s">
        <v>1129</v>
      </c>
      <c r="D231" s="77"/>
      <c r="E231" s="77"/>
      <c r="F231" s="77"/>
      <c r="G231" s="77"/>
      <c r="H231" s="77"/>
      <c r="I231" s="49" t="s">
        <v>1129</v>
      </c>
      <c r="J231" s="142" t="s">
        <v>262</v>
      </c>
      <c r="K231" s="77">
        <v>0.02</v>
      </c>
      <c r="L231" s="49"/>
      <c r="M231" s="77"/>
      <c r="N231" s="77"/>
      <c r="O231" s="77"/>
      <c r="P231" s="77"/>
      <c r="Q231" s="77"/>
      <c r="R231" s="49"/>
    </row>
    <row r="232" spans="1:18">
      <c r="A232" s="40"/>
      <c r="B232" s="59"/>
      <c r="C232" s="49" t="s">
        <v>936</v>
      </c>
      <c r="D232" s="77"/>
      <c r="E232" s="77"/>
      <c r="F232" s="77"/>
      <c r="G232" s="77"/>
      <c r="H232" s="77"/>
      <c r="I232" s="77"/>
      <c r="J232" s="142"/>
      <c r="K232" s="77"/>
      <c r="L232" s="49"/>
      <c r="M232" s="77"/>
      <c r="N232" s="77"/>
      <c r="O232" s="77"/>
      <c r="P232" s="77"/>
      <c r="Q232" s="77"/>
      <c r="R232" s="49"/>
    </row>
    <row r="233" spans="1:18">
      <c r="A233" s="40"/>
      <c r="B233" s="59"/>
      <c r="C233" s="49" t="s">
        <v>248</v>
      </c>
      <c r="D233" s="77"/>
      <c r="E233" s="77"/>
      <c r="F233" s="77"/>
      <c r="G233" s="77"/>
      <c r="H233" s="77"/>
      <c r="I233" s="77"/>
      <c r="J233" s="142"/>
      <c r="K233" s="77"/>
      <c r="L233" s="49"/>
      <c r="M233" s="77"/>
      <c r="N233" s="77"/>
      <c r="O233" s="77"/>
      <c r="P233" s="77"/>
      <c r="Q233" s="77"/>
      <c r="R233" s="49"/>
    </row>
    <row r="234" spans="1:18">
      <c r="A234" s="40"/>
      <c r="B234" s="59"/>
      <c r="C234" s="49" t="s">
        <v>1482</v>
      </c>
      <c r="D234" s="77"/>
      <c r="E234" s="77"/>
      <c r="F234" s="77"/>
      <c r="G234" s="77"/>
      <c r="H234" s="77"/>
      <c r="I234" s="77"/>
      <c r="J234" s="142"/>
      <c r="K234" s="77"/>
      <c r="L234" s="49"/>
      <c r="M234" s="77"/>
      <c r="N234" s="77"/>
      <c r="O234" s="77"/>
      <c r="P234" s="77"/>
      <c r="Q234" s="77"/>
      <c r="R234" s="49"/>
    </row>
    <row r="235" spans="1:18">
      <c r="A235" s="40"/>
      <c r="B235" s="59"/>
      <c r="C235" s="49" t="s">
        <v>905</v>
      </c>
      <c r="D235" s="77"/>
      <c r="E235" s="77"/>
      <c r="F235" s="77"/>
      <c r="G235" s="77"/>
      <c r="H235" s="77"/>
      <c r="I235" s="49" t="s">
        <v>905</v>
      </c>
      <c r="J235" s="142" t="s">
        <v>357</v>
      </c>
      <c r="K235" s="77">
        <v>0.005</v>
      </c>
      <c r="L235" s="49"/>
      <c r="M235" s="77"/>
      <c r="N235" s="77"/>
      <c r="O235" s="77"/>
      <c r="P235" s="77"/>
      <c r="Q235" s="77"/>
      <c r="R235" s="49"/>
    </row>
    <row r="236" spans="1:18">
      <c r="A236" s="40"/>
      <c r="B236" s="59"/>
      <c r="C236" s="49" t="s">
        <v>918</v>
      </c>
      <c r="D236" s="77"/>
      <c r="E236" s="77"/>
      <c r="F236" s="77"/>
      <c r="G236" s="77"/>
      <c r="H236" s="77"/>
      <c r="I236" s="77"/>
      <c r="J236" s="142"/>
      <c r="K236" s="77"/>
      <c r="L236" s="49"/>
      <c r="M236" s="77"/>
      <c r="N236" s="77"/>
      <c r="O236" s="77"/>
      <c r="P236" s="77"/>
      <c r="Q236" s="77"/>
      <c r="R236" s="49"/>
    </row>
    <row r="237" spans="1:18">
      <c r="A237" s="40"/>
      <c r="B237" s="59"/>
      <c r="C237" s="49" t="s">
        <v>1383</v>
      </c>
      <c r="D237" s="77"/>
      <c r="E237" s="77"/>
      <c r="F237" s="77"/>
      <c r="G237" s="77"/>
      <c r="H237" s="77"/>
      <c r="I237" s="77"/>
      <c r="J237" s="142"/>
      <c r="K237" s="77"/>
      <c r="L237" s="49"/>
      <c r="M237" s="77"/>
      <c r="N237" s="77"/>
      <c r="O237" s="77"/>
      <c r="P237" s="77"/>
      <c r="Q237" s="77"/>
      <c r="R237" s="49"/>
    </row>
    <row r="238" spans="1:18">
      <c r="A238" s="40"/>
      <c r="B238" s="59"/>
      <c r="C238" s="49" t="s">
        <v>948</v>
      </c>
      <c r="D238" s="77"/>
      <c r="E238" s="77"/>
      <c r="F238" s="77"/>
      <c r="G238" s="77"/>
      <c r="H238" s="77"/>
      <c r="I238" s="77"/>
      <c r="J238" s="142"/>
      <c r="K238" s="77"/>
      <c r="L238" s="49"/>
      <c r="M238" s="77"/>
      <c r="N238" s="77"/>
      <c r="O238" s="77"/>
      <c r="P238" s="77"/>
      <c r="Q238" s="77"/>
      <c r="R238" s="49"/>
    </row>
    <row r="239" spans="1:18">
      <c r="A239" s="40"/>
      <c r="B239" s="59"/>
      <c r="C239" s="49" t="s">
        <v>700</v>
      </c>
      <c r="D239" s="77"/>
      <c r="E239" s="77"/>
      <c r="F239" s="77"/>
      <c r="G239" s="77"/>
      <c r="H239" s="77"/>
      <c r="I239" s="77"/>
      <c r="J239" s="142"/>
      <c r="K239" s="77"/>
      <c r="L239" s="49"/>
      <c r="M239" s="77"/>
      <c r="N239" s="77"/>
      <c r="O239" s="77"/>
      <c r="P239" s="77"/>
      <c r="Q239" s="77"/>
      <c r="R239" s="49"/>
    </row>
    <row r="240" spans="1:18">
      <c r="A240" s="40"/>
      <c r="B240" s="59"/>
      <c r="C240" s="145" t="s">
        <v>1483</v>
      </c>
      <c r="D240" s="77"/>
      <c r="E240" s="77"/>
      <c r="F240" s="77"/>
      <c r="G240" s="77"/>
      <c r="H240" s="77"/>
      <c r="I240" s="77"/>
      <c r="J240" s="142"/>
      <c r="K240" s="77"/>
      <c r="L240" s="49"/>
      <c r="M240" s="77"/>
      <c r="N240" s="77"/>
      <c r="O240" s="77"/>
      <c r="P240" s="77"/>
      <c r="Q240" s="77"/>
      <c r="R240" s="49"/>
    </row>
    <row r="241" spans="1:18">
      <c r="A241" s="40"/>
      <c r="B241" s="59"/>
      <c r="C241" s="145" t="s">
        <v>502</v>
      </c>
      <c r="D241" s="77"/>
      <c r="E241" s="77"/>
      <c r="F241" s="77"/>
      <c r="G241" s="77"/>
      <c r="H241" s="77"/>
      <c r="I241" s="77"/>
      <c r="J241" s="142"/>
      <c r="K241" s="77"/>
      <c r="L241" s="49"/>
      <c r="M241" s="77"/>
      <c r="N241" s="77"/>
      <c r="O241" s="77"/>
      <c r="P241" s="77"/>
      <c r="Q241" s="77"/>
      <c r="R241" s="49"/>
    </row>
    <row r="242" spans="1:18">
      <c r="A242" s="40"/>
      <c r="B242" s="59"/>
      <c r="C242" s="145" t="s">
        <v>1127</v>
      </c>
      <c r="D242" s="77"/>
      <c r="E242" s="77"/>
      <c r="F242" s="77"/>
      <c r="G242" s="77"/>
      <c r="H242" s="77"/>
      <c r="I242" s="77"/>
      <c r="J242" s="142"/>
      <c r="K242" s="77"/>
      <c r="L242" s="49"/>
      <c r="M242" s="77"/>
      <c r="N242" s="77"/>
      <c r="O242" s="77"/>
      <c r="P242" s="77"/>
      <c r="Q242" s="77"/>
      <c r="R242" s="49"/>
    </row>
    <row r="243" spans="1:18">
      <c r="A243" s="40"/>
      <c r="B243" s="59"/>
      <c r="C243" s="145" t="s">
        <v>908</v>
      </c>
      <c r="D243" s="77"/>
      <c r="E243" s="77"/>
      <c r="F243" s="77"/>
      <c r="G243" s="77"/>
      <c r="H243" s="77"/>
      <c r="I243" s="77"/>
      <c r="J243" s="142"/>
      <c r="K243" s="77"/>
      <c r="L243" s="49"/>
      <c r="M243" s="77"/>
      <c r="N243" s="77"/>
      <c r="O243" s="77"/>
      <c r="P243" s="77"/>
      <c r="Q243" s="77"/>
      <c r="R243" s="49"/>
    </row>
    <row r="244" spans="1:18">
      <c r="A244" s="40"/>
      <c r="B244" s="59"/>
      <c r="C244" s="49" t="s">
        <v>436</v>
      </c>
      <c r="D244" s="77"/>
      <c r="E244" s="77"/>
      <c r="F244" s="77"/>
      <c r="G244" s="77"/>
      <c r="H244" s="77"/>
      <c r="I244" s="49" t="s">
        <v>436</v>
      </c>
      <c r="J244" s="142" t="s">
        <v>841</v>
      </c>
      <c r="K244" s="77">
        <v>0.015</v>
      </c>
      <c r="L244" s="49"/>
      <c r="M244" s="77"/>
      <c r="N244" s="77"/>
      <c r="O244" s="77"/>
      <c r="P244" s="77"/>
      <c r="Q244" s="77"/>
      <c r="R244" s="49"/>
    </row>
    <row r="245" spans="1:18">
      <c r="A245" s="40"/>
      <c r="B245" s="59"/>
      <c r="C245" s="49" t="s">
        <v>1484</v>
      </c>
      <c r="D245" s="77"/>
      <c r="E245" s="77"/>
      <c r="F245" s="77"/>
      <c r="G245" s="77"/>
      <c r="H245" s="77"/>
      <c r="I245" s="49" t="s">
        <v>1484</v>
      </c>
      <c r="J245" s="142" t="s">
        <v>360</v>
      </c>
      <c r="K245" s="77">
        <v>0.035</v>
      </c>
      <c r="L245" s="49"/>
      <c r="M245" s="77"/>
      <c r="N245" s="77"/>
      <c r="O245" s="77"/>
      <c r="P245" s="77"/>
      <c r="Q245" s="77"/>
      <c r="R245" s="49"/>
    </row>
    <row r="246" spans="1:18">
      <c r="A246" s="40"/>
      <c r="B246" s="59"/>
      <c r="C246" s="49" t="s">
        <v>919</v>
      </c>
      <c r="D246" s="77"/>
      <c r="E246" s="77"/>
      <c r="F246" s="77"/>
      <c r="G246" s="77"/>
      <c r="H246" s="77"/>
      <c r="I246" s="49" t="s">
        <v>919</v>
      </c>
      <c r="J246" s="142" t="s">
        <v>1477</v>
      </c>
      <c r="K246" s="77">
        <v>0.03</v>
      </c>
      <c r="L246" s="49"/>
      <c r="M246" s="77"/>
      <c r="N246" s="77"/>
      <c r="O246" s="77"/>
      <c r="P246" s="77"/>
      <c r="Q246" s="77"/>
      <c r="R246" s="49"/>
    </row>
    <row r="247" spans="1:18">
      <c r="A247" s="40"/>
      <c r="B247" s="59"/>
      <c r="C247" s="49" t="s">
        <v>1485</v>
      </c>
      <c r="D247" s="77"/>
      <c r="E247" s="77"/>
      <c r="F247" s="77"/>
      <c r="G247" s="77"/>
      <c r="H247" s="77"/>
      <c r="I247" s="49" t="s">
        <v>1485</v>
      </c>
      <c r="J247" s="142" t="s">
        <v>378</v>
      </c>
      <c r="K247" s="77">
        <v>0.0266</v>
      </c>
      <c r="L247" s="49"/>
      <c r="M247" s="77"/>
      <c r="N247" s="77"/>
      <c r="O247" s="77"/>
      <c r="P247" s="77"/>
      <c r="Q247" s="77"/>
      <c r="R247" s="49"/>
    </row>
    <row r="248" spans="1:18">
      <c r="A248" s="40"/>
      <c r="B248" s="59"/>
      <c r="C248" s="49" t="s">
        <v>1486</v>
      </c>
      <c r="D248" s="77"/>
      <c r="E248" s="77"/>
      <c r="F248" s="77"/>
      <c r="G248" s="77"/>
      <c r="H248" s="77"/>
      <c r="I248" s="77" t="s">
        <v>1486</v>
      </c>
      <c r="J248" s="142"/>
      <c r="K248" s="77">
        <v>0.03</v>
      </c>
      <c r="L248" s="49"/>
      <c r="M248" s="77"/>
      <c r="N248" s="77"/>
      <c r="O248" s="77"/>
      <c r="P248" s="77"/>
      <c r="Q248" s="77"/>
      <c r="R248" s="49"/>
    </row>
    <row r="249" spans="1:18">
      <c r="A249" s="40"/>
      <c r="B249" s="59"/>
      <c r="C249" s="145" t="s">
        <v>49</v>
      </c>
      <c r="D249" s="77"/>
      <c r="E249" s="77"/>
      <c r="F249" s="77"/>
      <c r="G249" s="77"/>
      <c r="H249" s="77"/>
      <c r="I249" s="77"/>
      <c r="J249" s="142"/>
      <c r="K249" s="77"/>
      <c r="L249" s="49"/>
      <c r="M249" s="77"/>
      <c r="N249" s="77"/>
      <c r="O249" s="77"/>
      <c r="P249" s="77"/>
      <c r="Q249" s="77"/>
      <c r="R249" s="49"/>
    </row>
    <row r="250" spans="1:18">
      <c r="A250" s="40"/>
      <c r="B250" s="59"/>
      <c r="C250" s="145" t="s">
        <v>1415</v>
      </c>
      <c r="D250" s="77"/>
      <c r="E250" s="77"/>
      <c r="F250" s="77"/>
      <c r="G250" s="77"/>
      <c r="H250" s="77"/>
      <c r="I250" s="77"/>
      <c r="J250" s="142"/>
      <c r="K250" s="77"/>
      <c r="L250" s="49"/>
      <c r="M250" s="77"/>
      <c r="N250" s="77"/>
      <c r="O250" s="77"/>
      <c r="P250" s="77"/>
      <c r="Q250" s="77"/>
      <c r="R250" s="49"/>
    </row>
    <row r="251" spans="1:18">
      <c r="A251" s="40"/>
      <c r="B251" s="59"/>
      <c r="C251" s="145" t="s">
        <v>988</v>
      </c>
      <c r="D251" s="77"/>
      <c r="E251" s="77"/>
      <c r="F251" s="77"/>
      <c r="G251" s="77"/>
      <c r="H251" s="77"/>
      <c r="I251" s="77"/>
      <c r="J251" s="142"/>
      <c r="K251" s="77"/>
      <c r="L251" s="49"/>
      <c r="M251" s="77"/>
      <c r="N251" s="77"/>
      <c r="O251" s="77"/>
      <c r="P251" s="77"/>
      <c r="Q251" s="77"/>
      <c r="R251" s="49"/>
    </row>
    <row r="252" spans="1:18">
      <c r="A252" s="40"/>
      <c r="B252" s="59"/>
      <c r="C252" s="145" t="s">
        <v>245</v>
      </c>
      <c r="D252" s="77"/>
      <c r="E252" s="77"/>
      <c r="F252" s="77"/>
      <c r="G252" s="77"/>
      <c r="H252" s="77"/>
      <c r="I252" s="77"/>
      <c r="J252" s="142"/>
      <c r="K252" s="77"/>
      <c r="L252" s="49"/>
      <c r="M252" s="77"/>
      <c r="N252" s="77"/>
      <c r="O252" s="77"/>
      <c r="P252" s="77"/>
      <c r="Q252" s="77"/>
      <c r="R252" s="49"/>
    </row>
    <row r="253" spans="1:18">
      <c r="A253" s="40"/>
      <c r="B253" s="59"/>
      <c r="C253" s="145" t="s">
        <v>1487</v>
      </c>
      <c r="D253" s="77"/>
      <c r="E253" s="77"/>
      <c r="F253" s="77"/>
      <c r="G253" s="77"/>
      <c r="H253" s="77"/>
      <c r="I253" s="77"/>
      <c r="J253" s="142"/>
      <c r="K253" s="77"/>
      <c r="L253" s="49"/>
      <c r="M253" s="77"/>
      <c r="N253" s="77"/>
      <c r="O253" s="77"/>
      <c r="P253" s="77"/>
      <c r="Q253" s="77"/>
      <c r="R253" s="49"/>
    </row>
    <row r="254" spans="1:18">
      <c r="A254" s="40"/>
      <c r="B254" s="59"/>
      <c r="C254" s="149" t="s">
        <v>268</v>
      </c>
      <c r="D254" s="77"/>
      <c r="E254" s="77"/>
      <c r="F254" s="77"/>
      <c r="G254" s="77"/>
      <c r="H254" s="77"/>
      <c r="I254" s="149" t="s">
        <v>268</v>
      </c>
      <c r="J254" s="142" t="s">
        <v>497</v>
      </c>
      <c r="K254" s="77">
        <v>0.53</v>
      </c>
      <c r="L254" s="49"/>
      <c r="M254" s="77"/>
      <c r="N254" s="77"/>
      <c r="O254" s="77"/>
      <c r="P254" s="77"/>
      <c r="Q254" s="77"/>
      <c r="R254" s="49"/>
    </row>
    <row r="255" spans="1:18">
      <c r="A255" s="40"/>
      <c r="B255" s="59"/>
      <c r="C255" s="49" t="s">
        <v>96</v>
      </c>
      <c r="D255" s="77"/>
      <c r="E255" s="77"/>
      <c r="F255" s="77"/>
      <c r="G255" s="77"/>
      <c r="H255" s="77"/>
      <c r="I255" s="49" t="s">
        <v>96</v>
      </c>
      <c r="J255" s="142" t="s">
        <v>1488</v>
      </c>
      <c r="K255" s="77">
        <v>0.3355</v>
      </c>
      <c r="L255" s="49"/>
      <c r="M255" s="77"/>
      <c r="N255" s="77"/>
      <c r="O255" s="77"/>
      <c r="P255" s="77"/>
      <c r="Q255" s="77"/>
      <c r="R255" s="49"/>
    </row>
    <row r="256" spans="1:18">
      <c r="A256" s="40"/>
      <c r="B256" s="59"/>
      <c r="C256" s="49" t="s">
        <v>910</v>
      </c>
      <c r="D256" s="77"/>
      <c r="E256" s="77"/>
      <c r="F256" s="77"/>
      <c r="G256" s="77"/>
      <c r="H256" s="77"/>
      <c r="I256" s="49" t="s">
        <v>910</v>
      </c>
      <c r="J256" s="142" t="s">
        <v>421</v>
      </c>
      <c r="K256" s="77">
        <v>0.048</v>
      </c>
      <c r="L256" s="49"/>
      <c r="M256" s="77"/>
      <c r="N256" s="77"/>
      <c r="O256" s="77"/>
      <c r="P256" s="77"/>
      <c r="Q256" s="77"/>
      <c r="R256" s="49"/>
    </row>
    <row r="257" spans="1:18">
      <c r="A257" s="40"/>
      <c r="B257" s="59"/>
      <c r="C257" s="49" t="s">
        <v>978</v>
      </c>
      <c r="D257" s="77"/>
      <c r="E257" s="77"/>
      <c r="F257" s="77"/>
      <c r="G257" s="77"/>
      <c r="H257" s="77"/>
      <c r="I257" s="49" t="s">
        <v>978</v>
      </c>
      <c r="J257" s="142" t="s">
        <v>360</v>
      </c>
      <c r="K257" s="77">
        <v>0.1</v>
      </c>
      <c r="L257" s="49"/>
      <c r="M257" s="77"/>
      <c r="N257" s="77"/>
      <c r="O257" s="77"/>
      <c r="P257" s="77"/>
      <c r="Q257" s="77"/>
      <c r="R257" s="49"/>
    </row>
    <row r="258" spans="1:18">
      <c r="A258" s="40"/>
      <c r="B258" s="59"/>
      <c r="C258" s="49" t="s">
        <v>47</v>
      </c>
      <c r="D258" s="77"/>
      <c r="E258" s="77"/>
      <c r="F258" s="77"/>
      <c r="G258" s="77"/>
      <c r="H258" s="77"/>
      <c r="I258" s="77"/>
      <c r="J258" s="142"/>
      <c r="K258" s="77"/>
      <c r="L258" s="49"/>
      <c r="M258" s="77"/>
      <c r="N258" s="77"/>
      <c r="O258" s="77"/>
      <c r="P258" s="77"/>
      <c r="Q258" s="77"/>
      <c r="R258" s="49"/>
    </row>
    <row r="259" spans="1:18">
      <c r="A259" s="40"/>
      <c r="B259" s="59"/>
      <c r="C259" s="49" t="s">
        <v>753</v>
      </c>
      <c r="D259" s="77"/>
      <c r="E259" s="77"/>
      <c r="F259" s="77"/>
      <c r="G259" s="77"/>
      <c r="H259" s="77"/>
      <c r="I259" s="49" t="s">
        <v>753</v>
      </c>
      <c r="J259" s="142" t="s">
        <v>190</v>
      </c>
      <c r="K259" s="77">
        <v>0.048</v>
      </c>
      <c r="L259" s="49"/>
      <c r="M259" s="77"/>
      <c r="N259" s="77"/>
      <c r="O259" s="77"/>
      <c r="P259" s="77"/>
      <c r="Q259" s="77"/>
      <c r="R259" s="49"/>
    </row>
    <row r="260" spans="1:18">
      <c r="A260" s="40"/>
      <c r="B260" s="59"/>
      <c r="C260" s="49" t="s">
        <v>1489</v>
      </c>
      <c r="D260" s="77"/>
      <c r="E260" s="77"/>
      <c r="F260" s="77"/>
      <c r="G260" s="77"/>
      <c r="H260" s="77"/>
      <c r="I260" s="77"/>
      <c r="J260" s="142"/>
      <c r="K260" s="77"/>
      <c r="L260" s="49"/>
      <c r="M260" s="77"/>
      <c r="N260" s="77"/>
      <c r="O260" s="77"/>
      <c r="P260" s="77"/>
      <c r="Q260" s="77"/>
      <c r="R260" s="49"/>
    </row>
    <row r="261" spans="1:18">
      <c r="A261" s="40"/>
      <c r="B261" s="59"/>
      <c r="C261" s="148" t="s">
        <v>125</v>
      </c>
      <c r="D261" s="77"/>
      <c r="E261" s="77"/>
      <c r="F261" s="77"/>
      <c r="G261" s="77"/>
      <c r="H261" s="77"/>
      <c r="I261" s="77"/>
      <c r="J261" s="142"/>
      <c r="K261" s="77"/>
      <c r="L261" s="49"/>
      <c r="M261" s="77"/>
      <c r="N261" s="77"/>
      <c r="O261" s="77"/>
      <c r="P261" s="77"/>
      <c r="Q261" s="77"/>
      <c r="R261" s="49"/>
    </row>
    <row r="262" spans="1:18">
      <c r="A262" s="40"/>
      <c r="B262" s="59"/>
      <c r="C262" s="145" t="s">
        <v>745</v>
      </c>
      <c r="D262" s="77"/>
      <c r="E262" s="77"/>
      <c r="F262" s="77"/>
      <c r="G262" s="77"/>
      <c r="H262" s="77"/>
      <c r="I262" s="77"/>
      <c r="J262" s="142"/>
      <c r="K262" s="77"/>
      <c r="L262" s="49"/>
      <c r="M262" s="77"/>
      <c r="N262" s="77"/>
      <c r="O262" s="77"/>
      <c r="P262" s="77"/>
      <c r="Q262" s="77"/>
      <c r="R262" s="49"/>
    </row>
    <row r="263" spans="1:18">
      <c r="A263" s="40"/>
      <c r="B263" s="59"/>
      <c r="C263" s="145" t="s">
        <v>1490</v>
      </c>
      <c r="D263" s="77"/>
      <c r="E263" s="77"/>
      <c r="F263" s="77"/>
      <c r="G263" s="77"/>
      <c r="H263" s="77"/>
      <c r="I263" s="77"/>
      <c r="J263" s="142"/>
      <c r="K263" s="77"/>
      <c r="L263" s="49"/>
      <c r="M263" s="77"/>
      <c r="N263" s="77"/>
      <c r="O263" s="77"/>
      <c r="P263" s="77"/>
      <c r="Q263" s="77"/>
      <c r="R263" s="49"/>
    </row>
    <row r="264" spans="1:18">
      <c r="A264" s="40"/>
      <c r="B264" s="59"/>
      <c r="C264" s="49" t="s">
        <v>739</v>
      </c>
      <c r="D264" s="77"/>
      <c r="E264" s="77"/>
      <c r="F264" s="77"/>
      <c r="G264" s="77"/>
      <c r="H264" s="77"/>
      <c r="I264" s="49" t="s">
        <v>739</v>
      </c>
      <c r="J264" s="142" t="s">
        <v>312</v>
      </c>
      <c r="K264" s="77">
        <v>0.053</v>
      </c>
      <c r="L264" s="49"/>
      <c r="M264" s="77"/>
      <c r="N264" s="77"/>
      <c r="O264" s="77"/>
      <c r="P264" s="77"/>
      <c r="Q264" s="77"/>
      <c r="R264" s="49"/>
    </row>
    <row r="265" spans="1:18">
      <c r="A265" s="40"/>
      <c r="B265" s="59"/>
      <c r="C265" s="49" t="s">
        <v>178</v>
      </c>
      <c r="D265" s="77"/>
      <c r="E265" s="77"/>
      <c r="F265" s="77"/>
      <c r="G265" s="77"/>
      <c r="H265" s="77"/>
      <c r="I265" s="77"/>
      <c r="J265" s="142"/>
      <c r="K265" s="77"/>
      <c r="L265" s="49"/>
      <c r="M265" s="77"/>
      <c r="N265" s="77"/>
      <c r="O265" s="77"/>
      <c r="P265" s="77"/>
      <c r="Q265" s="77"/>
      <c r="R265" s="49"/>
    </row>
    <row r="266" spans="1:18">
      <c r="A266" s="40"/>
      <c r="B266" s="59"/>
      <c r="C266" s="49" t="s">
        <v>893</v>
      </c>
      <c r="D266" s="77"/>
      <c r="E266" s="77"/>
      <c r="F266" s="77"/>
      <c r="G266" s="77"/>
      <c r="H266" s="77"/>
      <c r="I266" s="49" t="s">
        <v>893</v>
      </c>
      <c r="J266" s="142" t="s">
        <v>365</v>
      </c>
      <c r="K266" s="77">
        <v>0.0755</v>
      </c>
      <c r="L266" s="49"/>
      <c r="M266" s="77"/>
      <c r="N266" s="77"/>
      <c r="O266" s="77"/>
      <c r="P266" s="77"/>
      <c r="Q266" s="77"/>
      <c r="R266" s="49"/>
    </row>
    <row r="267" spans="1:18">
      <c r="A267" s="40"/>
      <c r="B267" s="59"/>
      <c r="C267" s="148" t="s">
        <v>1491</v>
      </c>
      <c r="D267" s="77"/>
      <c r="E267" s="77"/>
      <c r="F267" s="77"/>
      <c r="G267" s="77"/>
      <c r="H267" s="77"/>
      <c r="I267" s="148" t="s">
        <v>1491</v>
      </c>
      <c r="J267" s="152" t="s">
        <v>497</v>
      </c>
      <c r="K267" s="149">
        <v>0.05</v>
      </c>
      <c r="L267" s="49"/>
      <c r="M267" s="77"/>
      <c r="N267" s="77"/>
      <c r="O267" s="77"/>
      <c r="P267" s="77"/>
      <c r="Q267" s="77"/>
      <c r="R267" s="49"/>
    </row>
    <row r="268" spans="1:18">
      <c r="A268" s="40"/>
      <c r="B268" s="59"/>
      <c r="C268" s="145" t="s">
        <v>369</v>
      </c>
      <c r="D268" s="77"/>
      <c r="E268" s="77"/>
      <c r="F268" s="77"/>
      <c r="G268" s="77"/>
      <c r="H268" s="77"/>
      <c r="I268" s="77"/>
      <c r="J268" s="142"/>
      <c r="K268" s="77"/>
      <c r="L268" s="49"/>
      <c r="M268" s="77"/>
      <c r="N268" s="77"/>
      <c r="O268" s="77"/>
      <c r="P268" s="77"/>
      <c r="Q268" s="77"/>
      <c r="R268" s="49"/>
    </row>
    <row r="269" spans="1:18">
      <c r="A269" s="40"/>
      <c r="B269" s="59"/>
      <c r="C269" s="145" t="s">
        <v>1289</v>
      </c>
      <c r="D269" s="77"/>
      <c r="E269" s="77"/>
      <c r="F269" s="77"/>
      <c r="G269" s="77"/>
      <c r="H269" s="77"/>
      <c r="I269" s="77"/>
      <c r="J269" s="142"/>
      <c r="K269" s="77"/>
      <c r="L269" s="49"/>
      <c r="M269" s="77"/>
      <c r="N269" s="77"/>
      <c r="O269" s="77"/>
      <c r="P269" s="77"/>
      <c r="Q269" s="77"/>
      <c r="R269" s="49"/>
    </row>
    <row r="270" spans="1:18">
      <c r="A270" s="40"/>
      <c r="B270" s="59"/>
      <c r="C270" s="145" t="s">
        <v>911</v>
      </c>
      <c r="D270" s="77"/>
      <c r="E270" s="77"/>
      <c r="F270" s="77"/>
      <c r="G270" s="77"/>
      <c r="H270" s="77"/>
      <c r="I270" s="77"/>
      <c r="J270" s="142"/>
      <c r="K270" s="77"/>
      <c r="L270" s="49"/>
      <c r="M270" s="77"/>
      <c r="N270" s="77"/>
      <c r="O270" s="77"/>
      <c r="P270" s="77"/>
      <c r="Q270" s="77"/>
      <c r="R270" s="49"/>
    </row>
    <row r="271" spans="1:18">
      <c r="A271" s="40"/>
      <c r="B271" s="59"/>
      <c r="C271" s="49" t="s">
        <v>771</v>
      </c>
      <c r="D271" s="77"/>
      <c r="E271" s="77"/>
      <c r="F271" s="77"/>
      <c r="G271" s="77"/>
      <c r="H271" s="77"/>
      <c r="I271" s="49" t="s">
        <v>771</v>
      </c>
      <c r="J271" s="142" t="s">
        <v>497</v>
      </c>
      <c r="K271" s="77">
        <v>0.035</v>
      </c>
      <c r="L271" s="49"/>
      <c r="M271" s="77"/>
      <c r="N271" s="77"/>
      <c r="O271" s="77"/>
      <c r="P271" s="77"/>
      <c r="Q271" s="77"/>
      <c r="R271" s="49"/>
    </row>
    <row r="272" spans="1:18">
      <c r="A272" s="40"/>
      <c r="B272" s="59"/>
      <c r="C272" s="148" t="s">
        <v>1492</v>
      </c>
      <c r="D272" s="77"/>
      <c r="E272" s="77"/>
      <c r="F272" s="77"/>
      <c r="G272" s="77"/>
      <c r="H272" s="77"/>
      <c r="I272" s="148" t="s">
        <v>1492</v>
      </c>
      <c r="J272" s="142" t="s">
        <v>510</v>
      </c>
      <c r="K272" s="77">
        <v>0.01</v>
      </c>
      <c r="L272" s="49"/>
      <c r="M272" s="77"/>
      <c r="N272" s="77"/>
      <c r="O272" s="77"/>
      <c r="P272" s="77"/>
      <c r="Q272" s="77"/>
      <c r="R272" s="49"/>
    </row>
    <row r="273" spans="1:18">
      <c r="A273" s="40"/>
      <c r="B273" s="59"/>
      <c r="C273" s="145" t="s">
        <v>886</v>
      </c>
      <c r="D273" s="77"/>
      <c r="E273" s="77"/>
      <c r="F273" s="77"/>
      <c r="G273" s="77"/>
      <c r="H273" s="77"/>
      <c r="I273" s="77"/>
      <c r="J273" s="142"/>
      <c r="K273" s="77"/>
      <c r="L273" s="49"/>
      <c r="M273" s="77"/>
      <c r="N273" s="77"/>
      <c r="O273" s="77"/>
      <c r="P273" s="77"/>
      <c r="Q273" s="77"/>
      <c r="R273" s="49"/>
    </row>
    <row r="274" spans="1:18">
      <c r="A274" s="40"/>
      <c r="B274" s="59"/>
      <c r="C274" s="145" t="s">
        <v>890</v>
      </c>
      <c r="D274" s="77"/>
      <c r="E274" s="77"/>
      <c r="F274" s="77"/>
      <c r="G274" s="77"/>
      <c r="H274" s="77"/>
      <c r="I274" s="77"/>
      <c r="J274" s="142"/>
      <c r="K274" s="77"/>
      <c r="L274" s="49"/>
      <c r="M274" s="77"/>
      <c r="N274" s="77"/>
      <c r="O274" s="77"/>
      <c r="P274" s="77"/>
      <c r="Q274" s="77"/>
      <c r="R274" s="49"/>
    </row>
    <row r="275" spans="1:18">
      <c r="A275" s="40"/>
      <c r="B275" s="59"/>
      <c r="C275" s="49" t="s">
        <v>884</v>
      </c>
      <c r="D275" s="77"/>
      <c r="E275" s="77"/>
      <c r="F275" s="77"/>
      <c r="G275" s="77"/>
      <c r="H275" s="77"/>
      <c r="I275" s="49" t="s">
        <v>884</v>
      </c>
      <c r="J275" s="142" t="s">
        <v>494</v>
      </c>
      <c r="K275" s="77">
        <v>0.023</v>
      </c>
      <c r="L275" s="49"/>
      <c r="M275" s="77"/>
      <c r="N275" s="77"/>
      <c r="O275" s="77"/>
      <c r="P275" s="77"/>
      <c r="Q275" s="77"/>
      <c r="R275" s="49"/>
    </row>
    <row r="276" spans="1:18">
      <c r="A276" s="40"/>
      <c r="B276" s="59"/>
      <c r="C276" s="49" t="s">
        <v>115</v>
      </c>
      <c r="D276" s="77"/>
      <c r="E276" s="77"/>
      <c r="F276" s="77"/>
      <c r="G276" s="77"/>
      <c r="H276" s="77"/>
      <c r="I276" s="77"/>
      <c r="J276" s="142"/>
      <c r="K276" s="77"/>
      <c r="L276" s="49"/>
      <c r="M276" s="77"/>
      <c r="N276" s="77"/>
      <c r="O276" s="77"/>
      <c r="P276" s="77"/>
      <c r="Q276" s="77"/>
      <c r="R276" s="49"/>
    </row>
    <row r="277" spans="1:18">
      <c r="A277" s="40"/>
      <c r="B277" s="59"/>
      <c r="C277" s="49" t="s">
        <v>63</v>
      </c>
      <c r="D277" s="77"/>
      <c r="E277" s="77"/>
      <c r="F277" s="77"/>
      <c r="G277" s="77"/>
      <c r="H277" s="77"/>
      <c r="I277" s="77"/>
      <c r="J277" s="142"/>
      <c r="K277" s="77"/>
      <c r="L277" s="49"/>
      <c r="M277" s="77"/>
      <c r="N277" s="77"/>
      <c r="O277" s="77"/>
      <c r="P277" s="77"/>
      <c r="Q277" s="77"/>
      <c r="R277" s="49"/>
    </row>
    <row r="278" spans="1:18">
      <c r="A278" s="40"/>
      <c r="B278" s="59"/>
      <c r="C278" s="136" t="s">
        <v>739</v>
      </c>
      <c r="D278" s="77"/>
      <c r="E278" s="77"/>
      <c r="F278" s="77"/>
      <c r="G278" s="77"/>
      <c r="H278" s="77"/>
      <c r="I278" s="136" t="s">
        <v>739</v>
      </c>
      <c r="J278" s="147" t="s">
        <v>1493</v>
      </c>
      <c r="K278" s="148">
        <v>0.6</v>
      </c>
      <c r="L278" s="49"/>
      <c r="M278" s="77"/>
      <c r="N278" s="77"/>
      <c r="O278" s="77"/>
      <c r="P278" s="77"/>
      <c r="Q278" s="77"/>
      <c r="R278" s="49"/>
    </row>
    <row r="279" spans="1:18">
      <c r="A279" s="40"/>
      <c r="B279" s="59"/>
      <c r="C279" s="136" t="s">
        <v>1494</v>
      </c>
      <c r="D279" s="77"/>
      <c r="E279" s="77"/>
      <c r="F279" s="77"/>
      <c r="G279" s="77"/>
      <c r="H279" s="77"/>
      <c r="I279" s="136" t="s">
        <v>1494</v>
      </c>
      <c r="J279" s="147" t="s">
        <v>498</v>
      </c>
      <c r="K279" s="148">
        <v>0.8</v>
      </c>
      <c r="L279" s="49"/>
      <c r="M279" s="77"/>
      <c r="N279" s="77"/>
      <c r="O279" s="77"/>
      <c r="P279" s="77"/>
      <c r="Q279" s="77"/>
      <c r="R279" s="49"/>
    </row>
    <row r="280" spans="1:18">
      <c r="A280" s="40"/>
      <c r="B280" s="59"/>
      <c r="C280" s="136" t="s">
        <v>938</v>
      </c>
      <c r="D280" s="77"/>
      <c r="E280" s="77"/>
      <c r="F280" s="77"/>
      <c r="G280" s="77"/>
      <c r="H280" s="77"/>
      <c r="I280" s="136" t="s">
        <v>938</v>
      </c>
      <c r="J280" s="147" t="s">
        <v>353</v>
      </c>
      <c r="K280" s="148">
        <v>1.2</v>
      </c>
      <c r="L280" s="49"/>
      <c r="M280" s="77"/>
      <c r="N280" s="77"/>
      <c r="O280" s="77"/>
      <c r="P280" s="77"/>
      <c r="Q280" s="77"/>
      <c r="R280" s="49"/>
    </row>
    <row r="281" spans="1:18">
      <c r="A281" s="40"/>
      <c r="B281" s="59"/>
      <c r="C281" s="136" t="s">
        <v>252</v>
      </c>
      <c r="D281" s="77"/>
      <c r="E281" s="77"/>
      <c r="F281" s="77"/>
      <c r="G281" s="77"/>
      <c r="H281" s="77"/>
      <c r="I281" s="136" t="s">
        <v>252</v>
      </c>
      <c r="J281" s="147" t="s">
        <v>433</v>
      </c>
      <c r="K281" s="148">
        <v>1.02</v>
      </c>
      <c r="L281" s="49"/>
      <c r="M281" s="77"/>
      <c r="N281" s="77"/>
      <c r="O281" s="77"/>
      <c r="P281" s="77"/>
      <c r="Q281" s="77"/>
      <c r="R281" s="49"/>
    </row>
    <row r="282" spans="1:18">
      <c r="A282" s="40"/>
      <c r="B282" s="59"/>
      <c r="C282" s="136" t="s">
        <v>700</v>
      </c>
      <c r="D282" s="77"/>
      <c r="E282" s="77"/>
      <c r="F282" s="77"/>
      <c r="G282" s="77"/>
      <c r="H282" s="77"/>
      <c r="I282" s="136" t="s">
        <v>700</v>
      </c>
      <c r="J282" s="147" t="s">
        <v>203</v>
      </c>
      <c r="K282" s="148">
        <v>0.6</v>
      </c>
      <c r="L282" s="49"/>
      <c r="M282" s="77"/>
      <c r="N282" s="77"/>
      <c r="O282" s="77"/>
      <c r="P282" s="77"/>
      <c r="Q282" s="77"/>
      <c r="R282" s="49"/>
    </row>
    <row r="283" spans="1:18">
      <c r="A283" s="40"/>
      <c r="B283" s="59"/>
      <c r="C283" s="136" t="s">
        <v>894</v>
      </c>
      <c r="D283" s="77"/>
      <c r="E283" s="77"/>
      <c r="F283" s="77"/>
      <c r="G283" s="77"/>
      <c r="H283" s="77"/>
      <c r="I283" s="136" t="s">
        <v>894</v>
      </c>
      <c r="J283" s="147" t="s">
        <v>1495</v>
      </c>
      <c r="K283" s="148">
        <v>0.38</v>
      </c>
      <c r="L283" s="49"/>
      <c r="M283" s="77"/>
      <c r="N283" s="77"/>
      <c r="O283" s="77"/>
      <c r="P283" s="77"/>
      <c r="Q283" s="77"/>
      <c r="R283" s="49"/>
    </row>
    <row r="284" spans="1:18">
      <c r="A284" s="40"/>
      <c r="B284" s="59"/>
      <c r="C284" s="32" t="s">
        <v>942</v>
      </c>
      <c r="D284" s="77"/>
      <c r="E284" s="77"/>
      <c r="F284" s="77"/>
      <c r="G284" s="77"/>
      <c r="H284" s="77"/>
      <c r="I284" s="136" t="s">
        <v>942</v>
      </c>
      <c r="J284" s="147" t="s">
        <v>415</v>
      </c>
      <c r="K284" s="148">
        <v>1.48</v>
      </c>
      <c r="L284" s="49"/>
      <c r="M284" s="77"/>
      <c r="N284" s="77"/>
      <c r="O284" s="77"/>
      <c r="P284" s="77"/>
      <c r="Q284" s="77"/>
      <c r="R284" s="49"/>
    </row>
    <row r="285" spans="1:18">
      <c r="A285" s="40"/>
      <c r="B285" s="59"/>
      <c r="C285" s="136" t="s">
        <v>1496</v>
      </c>
      <c r="D285" s="77"/>
      <c r="E285" s="77"/>
      <c r="F285" s="77"/>
      <c r="G285" s="77"/>
      <c r="H285" s="77"/>
      <c r="I285" s="136" t="s">
        <v>1496</v>
      </c>
      <c r="J285" s="147" t="s">
        <v>85</v>
      </c>
      <c r="K285" s="148">
        <v>0.5</v>
      </c>
      <c r="L285" s="49"/>
      <c r="M285" s="77"/>
      <c r="N285" s="77"/>
      <c r="O285" s="77"/>
      <c r="P285" s="77"/>
      <c r="Q285" s="77"/>
      <c r="R285" s="49"/>
    </row>
    <row r="286" spans="1:18">
      <c r="A286" s="40"/>
      <c r="B286" s="59"/>
      <c r="C286" s="136" t="s">
        <v>1497</v>
      </c>
      <c r="D286" s="77"/>
      <c r="E286" s="77"/>
      <c r="F286" s="77"/>
      <c r="G286" s="77"/>
      <c r="H286" s="77"/>
      <c r="I286" s="136" t="s">
        <v>1497</v>
      </c>
      <c r="J286" s="147" t="s">
        <v>353</v>
      </c>
      <c r="K286" s="148">
        <v>0.4</v>
      </c>
      <c r="L286" s="49"/>
      <c r="M286" s="77"/>
      <c r="N286" s="77"/>
      <c r="O286" s="77"/>
      <c r="P286" s="77"/>
      <c r="Q286" s="77"/>
      <c r="R286" s="49"/>
    </row>
    <row r="287" spans="1:18">
      <c r="A287" s="40"/>
      <c r="B287" s="59"/>
      <c r="C287" s="136" t="s">
        <v>911</v>
      </c>
      <c r="D287" s="77"/>
      <c r="E287" s="77"/>
      <c r="F287" s="77"/>
      <c r="G287" s="77"/>
      <c r="H287" s="77"/>
      <c r="I287" s="136" t="s">
        <v>911</v>
      </c>
      <c r="J287" s="147" t="s">
        <v>236</v>
      </c>
      <c r="K287" s="48">
        <v>8</v>
      </c>
      <c r="L287" s="49"/>
      <c r="M287" s="77"/>
      <c r="N287" s="77"/>
      <c r="O287" s="77"/>
      <c r="P287" s="77"/>
      <c r="Q287" s="77"/>
      <c r="R287" s="49"/>
    </row>
    <row r="288" spans="1:18">
      <c r="A288" s="40"/>
      <c r="B288" s="59"/>
      <c r="C288" s="136" t="s">
        <v>1472</v>
      </c>
      <c r="D288" s="77"/>
      <c r="E288" s="77"/>
      <c r="F288" s="77"/>
      <c r="G288" s="77"/>
      <c r="H288" s="77"/>
      <c r="I288" s="136" t="s">
        <v>1472</v>
      </c>
      <c r="J288" s="147" t="s">
        <v>363</v>
      </c>
      <c r="K288" s="148">
        <v>0.2</v>
      </c>
      <c r="L288" s="49"/>
      <c r="M288" s="77"/>
      <c r="N288" s="77"/>
      <c r="O288" s="77"/>
      <c r="P288" s="77"/>
      <c r="Q288" s="77"/>
      <c r="R288" s="49"/>
    </row>
    <row r="289" spans="1:18">
      <c r="A289" s="40"/>
      <c r="B289" s="59"/>
      <c r="C289" s="136" t="s">
        <v>478</v>
      </c>
      <c r="D289" s="77"/>
      <c r="E289" s="77"/>
      <c r="F289" s="77"/>
      <c r="G289" s="77"/>
      <c r="H289" s="77"/>
      <c r="I289" s="136" t="s">
        <v>478</v>
      </c>
      <c r="J289" s="147" t="s">
        <v>344</v>
      </c>
      <c r="K289" s="148">
        <v>0.1</v>
      </c>
      <c r="L289" s="49"/>
      <c r="M289" s="77"/>
      <c r="N289" s="77"/>
      <c r="O289" s="77"/>
      <c r="P289" s="77"/>
      <c r="Q289" s="77"/>
      <c r="R289" s="49"/>
    </row>
    <row r="290" spans="1:18">
      <c r="A290" s="40"/>
      <c r="B290" s="59"/>
      <c r="C290" s="136" t="s">
        <v>1166</v>
      </c>
      <c r="D290" s="77"/>
      <c r="E290" s="77"/>
      <c r="F290" s="77"/>
      <c r="G290" s="77"/>
      <c r="H290" s="77"/>
      <c r="I290" s="136" t="s">
        <v>1166</v>
      </c>
      <c r="J290" s="147" t="s">
        <v>1498</v>
      </c>
      <c r="K290" s="148">
        <v>0.07</v>
      </c>
      <c r="L290" s="49"/>
      <c r="M290" s="77"/>
      <c r="N290" s="77"/>
      <c r="O290" s="77"/>
      <c r="P290" s="77"/>
      <c r="Q290" s="77"/>
      <c r="R290" s="49"/>
    </row>
    <row r="291" spans="1:18">
      <c r="A291" s="40"/>
      <c r="B291" s="59"/>
      <c r="C291" s="151" t="s">
        <v>893</v>
      </c>
      <c r="D291" s="77"/>
      <c r="E291" s="77"/>
      <c r="F291" s="77"/>
      <c r="G291" s="77"/>
      <c r="H291" s="77"/>
      <c r="I291" s="151" t="s">
        <v>893</v>
      </c>
      <c r="J291" s="153" t="s">
        <v>624</v>
      </c>
      <c r="K291" s="154">
        <v>0.04</v>
      </c>
      <c r="L291" s="49"/>
      <c r="M291" s="77"/>
      <c r="N291" s="77"/>
      <c r="O291" s="77"/>
      <c r="P291" s="77"/>
      <c r="Q291" s="77"/>
      <c r="R291" s="49"/>
    </row>
    <row r="292" spans="1:18">
      <c r="A292" s="40"/>
      <c r="B292" s="59"/>
      <c r="C292" s="151" t="s">
        <v>748</v>
      </c>
      <c r="D292" s="77"/>
      <c r="E292" s="77"/>
      <c r="F292" s="77"/>
      <c r="G292" s="77"/>
      <c r="H292" s="77"/>
      <c r="I292" s="151" t="s">
        <v>748</v>
      </c>
      <c r="J292" s="153" t="s">
        <v>1499</v>
      </c>
      <c r="K292" s="154">
        <v>0.05</v>
      </c>
      <c r="L292" s="49"/>
      <c r="M292" s="77"/>
      <c r="N292" s="77"/>
      <c r="O292" s="77"/>
      <c r="P292" s="77"/>
      <c r="Q292" s="77"/>
      <c r="R292" s="49"/>
    </row>
    <row r="293" spans="1:18">
      <c r="A293" s="40"/>
      <c r="B293" s="59"/>
      <c r="C293" s="151" t="s">
        <v>94</v>
      </c>
      <c r="D293" s="77"/>
      <c r="E293" s="77"/>
      <c r="F293" s="77"/>
      <c r="G293" s="77"/>
      <c r="H293" s="77"/>
      <c r="I293" s="151" t="s">
        <v>94</v>
      </c>
      <c r="J293" s="153" t="s">
        <v>570</v>
      </c>
      <c r="K293" s="154">
        <v>0.06</v>
      </c>
      <c r="L293" s="49"/>
      <c r="M293" s="77"/>
      <c r="N293" s="77"/>
      <c r="O293" s="77"/>
      <c r="P293" s="77"/>
      <c r="Q293" s="77"/>
      <c r="R293" s="49"/>
    </row>
    <row r="294" spans="1:18">
      <c r="A294" s="40"/>
      <c r="B294" s="59"/>
      <c r="C294" s="151" t="s">
        <v>1175</v>
      </c>
      <c r="D294" s="77"/>
      <c r="E294" s="77"/>
      <c r="F294" s="77"/>
      <c r="G294" s="77"/>
      <c r="H294" s="77"/>
      <c r="I294" s="151" t="s">
        <v>1175</v>
      </c>
      <c r="J294" s="153" t="s">
        <v>543</v>
      </c>
      <c r="K294" s="154">
        <v>0.04</v>
      </c>
      <c r="L294" s="49"/>
      <c r="M294" s="77"/>
      <c r="N294" s="77"/>
      <c r="O294" s="77"/>
      <c r="P294" s="77"/>
      <c r="Q294" s="77"/>
      <c r="R294" s="49"/>
    </row>
    <row r="295" spans="1:18">
      <c r="A295" s="40"/>
      <c r="B295" s="59"/>
      <c r="C295" s="151" t="s">
        <v>170</v>
      </c>
      <c r="D295" s="77"/>
      <c r="E295" s="77"/>
      <c r="F295" s="77"/>
      <c r="G295" s="77"/>
      <c r="H295" s="77"/>
      <c r="I295" s="151" t="s">
        <v>170</v>
      </c>
      <c r="J295" s="153" t="s">
        <v>332</v>
      </c>
      <c r="K295" s="154">
        <v>0.16</v>
      </c>
      <c r="L295" s="49"/>
      <c r="M295" s="77"/>
      <c r="N295" s="77"/>
      <c r="O295" s="77"/>
      <c r="P295" s="77"/>
      <c r="Q295" s="77"/>
      <c r="R295" s="49"/>
    </row>
    <row r="296" spans="1:18">
      <c r="A296" s="40"/>
      <c r="B296" s="59"/>
      <c r="C296" s="136" t="s">
        <v>169</v>
      </c>
      <c r="D296" s="77"/>
      <c r="E296" s="77"/>
      <c r="F296" s="77"/>
      <c r="G296" s="77"/>
      <c r="H296" s="77"/>
      <c r="I296" s="136" t="s">
        <v>169</v>
      </c>
      <c r="J296" s="147" t="s">
        <v>1500</v>
      </c>
      <c r="K296" s="148">
        <v>0.05</v>
      </c>
      <c r="L296" s="49"/>
      <c r="M296" s="77"/>
      <c r="N296" s="77"/>
      <c r="O296" s="77"/>
      <c r="P296" s="77"/>
      <c r="Q296" s="77"/>
      <c r="R296" s="49"/>
    </row>
    <row r="297" spans="1:18">
      <c r="A297" s="40"/>
      <c r="B297" s="59"/>
      <c r="C297" s="136" t="s">
        <v>477</v>
      </c>
      <c r="D297" s="77"/>
      <c r="E297" s="77"/>
      <c r="F297" s="77"/>
      <c r="G297" s="77"/>
      <c r="H297" s="77"/>
      <c r="I297" s="136" t="s">
        <v>477</v>
      </c>
      <c r="J297" s="147" t="s">
        <v>1501</v>
      </c>
      <c r="K297" s="148">
        <v>0.09</v>
      </c>
      <c r="L297" s="49"/>
      <c r="M297" s="77"/>
      <c r="N297" s="77"/>
      <c r="O297" s="77"/>
      <c r="P297" s="77"/>
      <c r="Q297" s="77"/>
      <c r="R297" s="49"/>
    </row>
    <row r="298" spans="1:18">
      <c r="A298" s="40"/>
      <c r="B298" s="59"/>
      <c r="C298" s="151" t="s">
        <v>921</v>
      </c>
      <c r="D298" s="77"/>
      <c r="E298" s="77"/>
      <c r="F298" s="77"/>
      <c r="G298" s="77"/>
      <c r="H298" s="77"/>
      <c r="I298" s="155"/>
      <c r="J298" s="153"/>
      <c r="K298" s="154"/>
      <c r="L298" s="49"/>
      <c r="M298" s="77"/>
      <c r="N298" s="77"/>
      <c r="O298" s="77"/>
      <c r="P298" s="77"/>
      <c r="Q298" s="77"/>
      <c r="R298" s="49"/>
    </row>
    <row r="299" spans="1:18">
      <c r="A299" s="40"/>
      <c r="B299" s="59"/>
      <c r="C299" s="151" t="s">
        <v>58</v>
      </c>
      <c r="D299" s="77"/>
      <c r="E299" s="77"/>
      <c r="F299" s="77"/>
      <c r="G299" s="77"/>
      <c r="H299" s="77"/>
      <c r="I299" s="155"/>
      <c r="J299" s="153"/>
      <c r="K299" s="154"/>
      <c r="L299" s="49"/>
      <c r="M299" s="77"/>
      <c r="N299" s="77"/>
      <c r="O299" s="77"/>
      <c r="P299" s="77"/>
      <c r="Q299" s="77"/>
      <c r="R299" s="49"/>
    </row>
    <row r="300" spans="1:18">
      <c r="A300" s="40"/>
      <c r="B300" s="59"/>
      <c r="C300" s="151" t="s">
        <v>1502</v>
      </c>
      <c r="D300" s="77"/>
      <c r="E300" s="77"/>
      <c r="F300" s="77"/>
      <c r="G300" s="77"/>
      <c r="H300" s="77"/>
      <c r="I300" s="155"/>
      <c r="J300" s="153"/>
      <c r="K300" s="154"/>
      <c r="L300" s="49"/>
      <c r="M300" s="77"/>
      <c r="N300" s="77"/>
      <c r="O300" s="77"/>
      <c r="P300" s="77"/>
      <c r="Q300" s="77"/>
      <c r="R300" s="49"/>
    </row>
    <row r="301" spans="1:18">
      <c r="A301" s="40"/>
      <c r="B301" s="59"/>
      <c r="C301" s="151" t="s">
        <v>1503</v>
      </c>
      <c r="D301" s="77"/>
      <c r="E301" s="77"/>
      <c r="F301" s="77"/>
      <c r="G301" s="77"/>
      <c r="H301" s="77"/>
      <c r="I301" s="155"/>
      <c r="J301" s="153"/>
      <c r="K301" s="154"/>
      <c r="L301" s="49"/>
      <c r="M301" s="77"/>
      <c r="N301" s="77"/>
      <c r="O301" s="77"/>
      <c r="P301" s="77"/>
      <c r="Q301" s="77"/>
      <c r="R301" s="49"/>
    </row>
    <row r="302" spans="1:18">
      <c r="A302" s="40"/>
      <c r="B302" s="59"/>
      <c r="C302" s="151" t="s">
        <v>1396</v>
      </c>
      <c r="D302" s="77"/>
      <c r="E302" s="77"/>
      <c r="F302" s="77"/>
      <c r="G302" s="77"/>
      <c r="H302" s="77"/>
      <c r="I302" s="155"/>
      <c r="J302" s="153"/>
      <c r="K302" s="154"/>
      <c r="L302" s="49"/>
      <c r="M302" s="77"/>
      <c r="N302" s="77"/>
      <c r="O302" s="77"/>
      <c r="P302" s="77"/>
      <c r="Q302" s="77"/>
      <c r="R302" s="49"/>
    </row>
    <row r="303" spans="1:18">
      <c r="A303" s="40"/>
      <c r="B303" s="59"/>
      <c r="C303" s="151" t="s">
        <v>1504</v>
      </c>
      <c r="D303" s="77"/>
      <c r="E303" s="77"/>
      <c r="F303" s="77"/>
      <c r="G303" s="77"/>
      <c r="H303" s="77"/>
      <c r="I303" s="155"/>
      <c r="J303" s="153"/>
      <c r="K303" s="154"/>
      <c r="L303" s="49"/>
      <c r="M303" s="77"/>
      <c r="N303" s="77"/>
      <c r="O303" s="77"/>
      <c r="P303" s="77"/>
      <c r="Q303" s="77"/>
      <c r="R303" s="49"/>
    </row>
    <row r="304" spans="1:18">
      <c r="A304" s="40"/>
      <c r="B304" s="59"/>
      <c r="C304" s="151" t="s">
        <v>884</v>
      </c>
      <c r="D304" s="77"/>
      <c r="E304" s="77"/>
      <c r="F304" s="77"/>
      <c r="G304" s="77"/>
      <c r="H304" s="77"/>
      <c r="I304" s="155"/>
      <c r="J304" s="153"/>
      <c r="K304" s="154"/>
      <c r="L304" s="49"/>
      <c r="M304" s="77"/>
      <c r="N304" s="77"/>
      <c r="O304" s="77"/>
      <c r="P304" s="77"/>
      <c r="Q304" s="77"/>
      <c r="R304" s="49"/>
    </row>
    <row r="305" spans="1:18">
      <c r="A305" s="40"/>
      <c r="B305" s="59"/>
      <c r="C305" s="136" t="s">
        <v>47</v>
      </c>
      <c r="D305" s="77"/>
      <c r="E305" s="77"/>
      <c r="F305" s="77"/>
      <c r="G305" s="77"/>
      <c r="H305" s="77"/>
      <c r="I305" s="135"/>
      <c r="J305" s="156"/>
      <c r="K305" s="145"/>
      <c r="L305" s="49"/>
      <c r="M305" s="77"/>
      <c r="N305" s="77"/>
      <c r="O305" s="77"/>
      <c r="P305" s="77"/>
      <c r="Q305" s="77"/>
      <c r="R305" s="49"/>
    </row>
    <row r="306" spans="1:18">
      <c r="A306" s="40"/>
      <c r="B306" s="59"/>
      <c r="C306" s="136" t="s">
        <v>910</v>
      </c>
      <c r="D306" s="77"/>
      <c r="E306" s="77"/>
      <c r="F306" s="77"/>
      <c r="G306" s="77"/>
      <c r="H306" s="77"/>
      <c r="I306" s="136"/>
      <c r="J306" s="147"/>
      <c r="K306" s="148"/>
      <c r="L306" s="49"/>
      <c r="M306" s="77"/>
      <c r="N306" s="77"/>
      <c r="O306" s="77"/>
      <c r="P306" s="77"/>
      <c r="Q306" s="77"/>
      <c r="R306" s="49"/>
    </row>
    <row r="307" spans="1:18">
      <c r="A307" s="40"/>
      <c r="B307" s="59"/>
      <c r="C307" s="136" t="s">
        <v>771</v>
      </c>
      <c r="D307" s="77"/>
      <c r="E307" s="77"/>
      <c r="F307" s="77"/>
      <c r="G307" s="77"/>
      <c r="H307" s="77"/>
      <c r="I307" s="136"/>
      <c r="J307" s="147"/>
      <c r="K307" s="148"/>
      <c r="L307" s="49"/>
      <c r="M307" s="77"/>
      <c r="N307" s="77"/>
      <c r="O307" s="77"/>
      <c r="P307" s="77"/>
      <c r="Q307" s="77"/>
      <c r="R307" s="49"/>
    </row>
    <row r="308" spans="1:18">
      <c r="A308" s="40"/>
      <c r="B308" s="59"/>
      <c r="C308" s="136" t="s">
        <v>919</v>
      </c>
      <c r="D308" s="77"/>
      <c r="E308" s="77"/>
      <c r="F308" s="77"/>
      <c r="G308" s="77"/>
      <c r="H308" s="77"/>
      <c r="I308" s="136" t="s">
        <v>919</v>
      </c>
      <c r="J308" s="147">
        <v>60</v>
      </c>
      <c r="K308" s="148">
        <v>0.8</v>
      </c>
      <c r="L308" s="49"/>
      <c r="M308" s="77"/>
      <c r="N308" s="77"/>
      <c r="O308" s="77"/>
      <c r="P308" s="77"/>
      <c r="Q308" s="77"/>
      <c r="R308" s="49"/>
    </row>
    <row r="309" spans="1:18">
      <c r="A309" s="40"/>
      <c r="B309" s="59"/>
      <c r="C309" s="136" t="s">
        <v>752</v>
      </c>
      <c r="D309" s="77"/>
      <c r="E309" s="77"/>
      <c r="F309" s="77"/>
      <c r="G309" s="77"/>
      <c r="H309" s="77"/>
      <c r="I309" s="136" t="s">
        <v>752</v>
      </c>
      <c r="J309" s="147">
        <v>16</v>
      </c>
      <c r="K309" s="148">
        <v>1</v>
      </c>
      <c r="L309" s="49"/>
      <c r="M309" s="77"/>
      <c r="N309" s="77"/>
      <c r="O309" s="77"/>
      <c r="P309" s="77"/>
      <c r="Q309" s="77"/>
      <c r="R309" s="49"/>
    </row>
    <row r="310" spans="1:18">
      <c r="A310" s="40"/>
      <c r="B310" s="59"/>
      <c r="C310" s="136" t="s">
        <v>1505</v>
      </c>
      <c r="D310" s="77"/>
      <c r="E310" s="77"/>
      <c r="F310" s="77"/>
      <c r="G310" s="77"/>
      <c r="H310" s="77"/>
      <c r="I310" s="136"/>
      <c r="J310" s="147"/>
      <c r="K310" s="148"/>
      <c r="L310" s="49"/>
      <c r="M310" s="77"/>
      <c r="N310" s="77"/>
      <c r="O310" s="77"/>
      <c r="P310" s="77"/>
      <c r="Q310" s="77"/>
      <c r="R310" s="49"/>
    </row>
    <row r="311" spans="1:18">
      <c r="A311" s="40"/>
      <c r="B311" s="59"/>
      <c r="C311" s="136" t="s">
        <v>1506</v>
      </c>
      <c r="D311" s="77"/>
      <c r="E311" s="77"/>
      <c r="F311" s="77"/>
      <c r="G311" s="77"/>
      <c r="H311" s="77"/>
      <c r="I311" s="136"/>
      <c r="J311" s="147"/>
      <c r="K311" s="148"/>
      <c r="L311" s="49"/>
      <c r="M311" s="77"/>
      <c r="N311" s="77"/>
      <c r="O311" s="77"/>
      <c r="P311" s="77"/>
      <c r="Q311" s="77"/>
      <c r="R311" s="49"/>
    </row>
    <row r="312" spans="1:18">
      <c r="A312" s="40"/>
      <c r="B312" s="59"/>
      <c r="C312" s="136" t="s">
        <v>965</v>
      </c>
      <c r="D312" s="77"/>
      <c r="E312" s="77"/>
      <c r="F312" s="77"/>
      <c r="G312" s="77"/>
      <c r="H312" s="77"/>
      <c r="I312" s="136"/>
      <c r="J312" s="147"/>
      <c r="K312" s="148"/>
      <c r="L312" s="49"/>
      <c r="M312" s="77"/>
      <c r="N312" s="77"/>
      <c r="O312" s="77"/>
      <c r="P312" s="77"/>
      <c r="Q312" s="77"/>
      <c r="R312" s="49"/>
    </row>
    <row r="313" spans="1:18">
      <c r="A313" s="40"/>
      <c r="B313" s="59"/>
      <c r="C313" s="135" t="s">
        <v>874</v>
      </c>
      <c r="D313" s="77"/>
      <c r="E313" s="77"/>
      <c r="F313" s="77"/>
      <c r="G313" s="77"/>
      <c r="H313" s="77"/>
      <c r="I313" s="135"/>
      <c r="J313" s="156"/>
      <c r="K313" s="145"/>
      <c r="L313" s="49"/>
      <c r="M313" s="77"/>
      <c r="N313" s="77"/>
      <c r="O313" s="77"/>
      <c r="P313" s="77"/>
      <c r="Q313" s="77"/>
      <c r="R313" s="49"/>
    </row>
    <row r="314" spans="1:18">
      <c r="A314" s="40"/>
      <c r="B314" s="59"/>
      <c r="C314" s="137" t="s">
        <v>386</v>
      </c>
      <c r="D314" s="77"/>
      <c r="E314" s="77"/>
      <c r="F314" s="77"/>
      <c r="G314" s="77"/>
      <c r="H314" s="77"/>
      <c r="I314" s="137" t="s">
        <v>386</v>
      </c>
      <c r="J314" s="143" t="s">
        <v>358</v>
      </c>
      <c r="K314" s="48">
        <v>0.3</v>
      </c>
      <c r="L314" s="49"/>
      <c r="M314" s="77"/>
      <c r="N314" s="77"/>
      <c r="O314" s="77"/>
      <c r="P314" s="77"/>
      <c r="Q314" s="77"/>
      <c r="R314" s="49"/>
    </row>
    <row r="315" spans="1:18">
      <c r="A315" s="40"/>
      <c r="B315" s="59"/>
      <c r="C315" s="137" t="s">
        <v>1507</v>
      </c>
      <c r="D315" s="77"/>
      <c r="E315" s="77"/>
      <c r="F315" s="77"/>
      <c r="G315" s="77"/>
      <c r="H315" s="77"/>
      <c r="I315" s="137" t="s">
        <v>1507</v>
      </c>
      <c r="J315" s="143" t="s">
        <v>493</v>
      </c>
      <c r="K315" s="48">
        <v>0.05</v>
      </c>
      <c r="L315" s="49"/>
      <c r="M315" s="77"/>
      <c r="N315" s="77"/>
      <c r="O315" s="77"/>
      <c r="P315" s="77"/>
      <c r="Q315" s="77"/>
      <c r="R315" s="49"/>
    </row>
    <row r="316" spans="1:18">
      <c r="A316" s="40"/>
      <c r="B316" s="59"/>
      <c r="C316" s="137" t="s">
        <v>1405</v>
      </c>
      <c r="D316" s="77"/>
      <c r="E316" s="77"/>
      <c r="F316" s="77"/>
      <c r="G316" s="77"/>
      <c r="H316" s="77"/>
      <c r="I316" s="137"/>
      <c r="J316" s="143"/>
      <c r="K316" s="48"/>
      <c r="L316" s="49"/>
      <c r="M316" s="77"/>
      <c r="N316" s="77"/>
      <c r="O316" s="77"/>
      <c r="P316" s="77"/>
      <c r="Q316" s="77"/>
      <c r="R316" s="49"/>
    </row>
    <row r="317" spans="1:18">
      <c r="A317" s="40"/>
      <c r="B317" s="59"/>
      <c r="C317" s="137" t="s">
        <v>916</v>
      </c>
      <c r="D317" s="77"/>
      <c r="E317" s="77"/>
      <c r="F317" s="77"/>
      <c r="G317" s="77"/>
      <c r="H317" s="77"/>
      <c r="I317" s="137" t="s">
        <v>916</v>
      </c>
      <c r="J317" s="143" t="s">
        <v>95</v>
      </c>
      <c r="K317" s="48">
        <v>0.01</v>
      </c>
      <c r="L317" s="49"/>
      <c r="M317" s="77"/>
      <c r="N317" s="77"/>
      <c r="O317" s="77"/>
      <c r="P317" s="77"/>
      <c r="Q317" s="77"/>
      <c r="R317" s="49"/>
    </row>
    <row r="318" spans="1:18">
      <c r="A318" s="40"/>
      <c r="B318" s="59"/>
      <c r="C318" s="137" t="s">
        <v>94</v>
      </c>
      <c r="D318" s="77"/>
      <c r="E318" s="77"/>
      <c r="F318" s="77"/>
      <c r="G318" s="77"/>
      <c r="H318" s="77"/>
      <c r="I318" s="137" t="s">
        <v>94</v>
      </c>
      <c r="J318" s="143" t="s">
        <v>1508</v>
      </c>
      <c r="K318" s="48">
        <v>0.02</v>
      </c>
      <c r="L318" s="49"/>
      <c r="M318" s="77"/>
      <c r="N318" s="77"/>
      <c r="O318" s="77"/>
      <c r="P318" s="77"/>
      <c r="Q318" s="77"/>
      <c r="R318" s="49"/>
    </row>
    <row r="319" spans="1:18">
      <c r="A319" s="40"/>
      <c r="B319" s="59"/>
      <c r="C319" s="137" t="s">
        <v>948</v>
      </c>
      <c r="D319" s="77"/>
      <c r="E319" s="77"/>
      <c r="F319" s="77"/>
      <c r="G319" s="77"/>
      <c r="H319" s="77"/>
      <c r="I319" s="137" t="s">
        <v>948</v>
      </c>
      <c r="J319" s="143" t="s">
        <v>262</v>
      </c>
      <c r="K319" s="48">
        <v>0.05</v>
      </c>
      <c r="L319" s="49"/>
      <c r="M319" s="77"/>
      <c r="N319" s="77"/>
      <c r="O319" s="77"/>
      <c r="P319" s="77"/>
      <c r="Q319" s="77"/>
      <c r="R319" s="49"/>
    </row>
    <row r="320" spans="1:18">
      <c r="A320" s="40"/>
      <c r="B320" s="59"/>
      <c r="C320" s="137" t="s">
        <v>918</v>
      </c>
      <c r="D320" s="77"/>
      <c r="E320" s="77"/>
      <c r="F320" s="77"/>
      <c r="G320" s="77"/>
      <c r="H320" s="77"/>
      <c r="I320" s="137" t="s">
        <v>918</v>
      </c>
      <c r="J320" s="143" t="s">
        <v>421</v>
      </c>
      <c r="K320" s="48">
        <v>0.1</v>
      </c>
      <c r="L320" s="49"/>
      <c r="M320" s="77"/>
      <c r="N320" s="77"/>
      <c r="O320" s="77"/>
      <c r="P320" s="77"/>
      <c r="Q320" s="77"/>
      <c r="R320" s="49"/>
    </row>
    <row r="321" spans="1:18">
      <c r="A321" s="40"/>
      <c r="B321" s="59"/>
      <c r="C321" s="137" t="s">
        <v>1401</v>
      </c>
      <c r="D321" s="77"/>
      <c r="E321" s="77"/>
      <c r="F321" s="77"/>
      <c r="G321" s="77"/>
      <c r="H321" s="77"/>
      <c r="I321" s="137"/>
      <c r="J321" s="143"/>
      <c r="K321" s="48"/>
      <c r="L321" s="49"/>
      <c r="M321" s="77"/>
      <c r="N321" s="77"/>
      <c r="O321" s="77"/>
      <c r="P321" s="77"/>
      <c r="Q321" s="77"/>
      <c r="R321" s="49"/>
    </row>
    <row r="322" spans="1:18">
      <c r="A322" s="40"/>
      <c r="B322" s="59"/>
      <c r="C322" s="137" t="s">
        <v>531</v>
      </c>
      <c r="D322" s="77"/>
      <c r="E322" s="77"/>
      <c r="F322" s="77"/>
      <c r="G322" s="77"/>
      <c r="H322" s="77"/>
      <c r="I322" s="137" t="s">
        <v>531</v>
      </c>
      <c r="J322" s="143" t="s">
        <v>131</v>
      </c>
      <c r="K322" s="48">
        <v>0.05</v>
      </c>
      <c r="L322" s="49"/>
      <c r="M322" s="77"/>
      <c r="N322" s="77"/>
      <c r="O322" s="77"/>
      <c r="P322" s="77"/>
      <c r="Q322" s="77"/>
      <c r="R322" s="49"/>
    </row>
    <row r="323" spans="1:18">
      <c r="A323" s="40"/>
      <c r="B323" s="59"/>
      <c r="C323" s="137" t="s">
        <v>125</v>
      </c>
      <c r="D323" s="77"/>
      <c r="E323" s="77"/>
      <c r="F323" s="77"/>
      <c r="G323" s="77"/>
      <c r="H323" s="77"/>
      <c r="I323" s="137" t="s">
        <v>125</v>
      </c>
      <c r="J323" s="143" t="s">
        <v>493</v>
      </c>
      <c r="K323" s="48">
        <v>0.1</v>
      </c>
      <c r="L323" s="49"/>
      <c r="M323" s="77"/>
      <c r="N323" s="77"/>
      <c r="O323" s="77"/>
      <c r="P323" s="77"/>
      <c r="Q323" s="77"/>
      <c r="R323" s="49"/>
    </row>
    <row r="324" spans="1:18">
      <c r="A324" s="40"/>
      <c r="B324" s="59"/>
      <c r="C324" s="137" t="s">
        <v>1387</v>
      </c>
      <c r="D324" s="77"/>
      <c r="E324" s="77"/>
      <c r="F324" s="77"/>
      <c r="G324" s="77"/>
      <c r="H324" s="77"/>
      <c r="I324" s="137" t="s">
        <v>1387</v>
      </c>
      <c r="J324" s="143" t="s">
        <v>494</v>
      </c>
      <c r="K324" s="48">
        <v>0.3</v>
      </c>
      <c r="L324" s="49"/>
      <c r="M324" s="77"/>
      <c r="N324" s="77"/>
      <c r="O324" s="77"/>
      <c r="P324" s="77"/>
      <c r="Q324" s="77"/>
      <c r="R324" s="49"/>
    </row>
    <row r="325" spans="1:18">
      <c r="A325" s="40"/>
      <c r="B325" s="59"/>
      <c r="C325" s="41" t="s">
        <v>583</v>
      </c>
      <c r="D325" s="77"/>
      <c r="E325" s="77"/>
      <c r="F325" s="77"/>
      <c r="G325" s="77"/>
      <c r="H325" s="77"/>
      <c r="I325" s="137"/>
      <c r="J325" s="143"/>
      <c r="K325" s="48"/>
      <c r="L325" s="49"/>
      <c r="M325" s="77"/>
      <c r="N325" s="77"/>
      <c r="O325" s="77"/>
      <c r="P325" s="77"/>
      <c r="Q325" s="77"/>
      <c r="R325" s="49"/>
    </row>
    <row r="326" spans="1:18">
      <c r="A326" s="40"/>
      <c r="B326" s="59"/>
      <c r="C326" s="41" t="s">
        <v>992</v>
      </c>
      <c r="D326" s="77"/>
      <c r="E326" s="77"/>
      <c r="F326" s="77"/>
      <c r="G326" s="77"/>
      <c r="H326" s="77"/>
      <c r="I326" s="41" t="s">
        <v>992</v>
      </c>
      <c r="J326" s="143" t="s">
        <v>806</v>
      </c>
      <c r="K326" s="48">
        <v>0.05</v>
      </c>
      <c r="L326" s="49"/>
      <c r="M326" s="77"/>
      <c r="N326" s="77"/>
      <c r="O326" s="77"/>
      <c r="P326" s="77"/>
      <c r="Q326" s="77"/>
      <c r="R326" s="49"/>
    </row>
    <row r="327" spans="1:18">
      <c r="A327" s="40"/>
      <c r="B327" s="59"/>
      <c r="C327" s="41" t="s">
        <v>1509</v>
      </c>
      <c r="D327" s="77"/>
      <c r="E327" s="77"/>
      <c r="F327" s="77"/>
      <c r="G327" s="77"/>
      <c r="H327" s="77"/>
      <c r="I327" s="41" t="s">
        <v>1509</v>
      </c>
      <c r="J327" s="143" t="s">
        <v>131</v>
      </c>
      <c r="K327" s="48">
        <v>0.5</v>
      </c>
      <c r="L327" s="49"/>
      <c r="M327" s="77"/>
      <c r="N327" s="77"/>
      <c r="O327" s="77"/>
      <c r="P327" s="77"/>
      <c r="Q327" s="77"/>
      <c r="R327" s="49"/>
    </row>
    <row r="328" spans="1:18">
      <c r="A328" s="40"/>
      <c r="B328" s="59"/>
      <c r="C328" s="41" t="s">
        <v>1510</v>
      </c>
      <c r="D328" s="77"/>
      <c r="E328" s="77"/>
      <c r="F328" s="77"/>
      <c r="G328" s="77"/>
      <c r="H328" s="77"/>
      <c r="I328" s="41" t="s">
        <v>1510</v>
      </c>
      <c r="J328" s="143" t="s">
        <v>131</v>
      </c>
      <c r="K328" s="48">
        <v>0.5</v>
      </c>
      <c r="L328" s="49"/>
      <c r="M328" s="77"/>
      <c r="N328" s="77"/>
      <c r="O328" s="77"/>
      <c r="P328" s="77"/>
      <c r="Q328" s="77"/>
      <c r="R328" s="49"/>
    </row>
    <row r="329" spans="1:18">
      <c r="A329" s="40"/>
      <c r="B329" s="59"/>
      <c r="C329" s="157" t="s">
        <v>1460</v>
      </c>
      <c r="D329" s="77"/>
      <c r="E329" s="77"/>
      <c r="F329" s="77"/>
      <c r="G329" s="77"/>
      <c r="H329" s="77"/>
      <c r="I329" s="41"/>
      <c r="J329" s="143"/>
      <c r="K329" s="48"/>
      <c r="L329" s="49"/>
      <c r="M329" s="77"/>
      <c r="N329" s="77"/>
      <c r="O329" s="77"/>
      <c r="P329" s="77"/>
      <c r="Q329" s="77"/>
      <c r="R329" s="49"/>
    </row>
    <row r="330" spans="1:18">
      <c r="A330" s="40"/>
      <c r="B330" s="59"/>
      <c r="C330" s="146" t="s">
        <v>1511</v>
      </c>
      <c r="D330" s="77"/>
      <c r="E330" s="77"/>
      <c r="F330" s="77"/>
      <c r="G330" s="77"/>
      <c r="H330" s="77"/>
      <c r="I330" s="41"/>
      <c r="J330" s="143"/>
      <c r="K330" s="48"/>
      <c r="L330" s="49"/>
      <c r="M330" s="77"/>
      <c r="N330" s="77"/>
      <c r="O330" s="77"/>
      <c r="P330" s="77"/>
      <c r="Q330" s="77"/>
      <c r="R330" s="49"/>
    </row>
    <row r="331" spans="1:18">
      <c r="A331" s="40"/>
      <c r="B331" s="59"/>
      <c r="C331" s="146" t="s">
        <v>1512</v>
      </c>
      <c r="D331" s="77"/>
      <c r="E331" s="77"/>
      <c r="F331" s="77"/>
      <c r="G331" s="77"/>
      <c r="H331" s="77"/>
      <c r="I331" s="41"/>
      <c r="J331" s="143"/>
      <c r="K331" s="48"/>
      <c r="L331" s="49"/>
      <c r="M331" s="77"/>
      <c r="N331" s="77"/>
      <c r="O331" s="77"/>
      <c r="P331" s="77"/>
      <c r="Q331" s="77"/>
      <c r="R331" s="49"/>
    </row>
    <row r="332" spans="1:18">
      <c r="A332" s="40"/>
      <c r="B332" s="59"/>
      <c r="C332" s="146" t="s">
        <v>1513</v>
      </c>
      <c r="D332" s="77"/>
      <c r="E332" s="77"/>
      <c r="F332" s="77"/>
      <c r="G332" s="77"/>
      <c r="H332" s="77"/>
      <c r="I332" s="41"/>
      <c r="J332" s="143"/>
      <c r="K332" s="48"/>
      <c r="L332" s="49"/>
      <c r="M332" s="77"/>
      <c r="N332" s="77"/>
      <c r="O332" s="77"/>
      <c r="P332" s="77"/>
      <c r="Q332" s="77"/>
      <c r="R332" s="49"/>
    </row>
    <row r="333" spans="1:18">
      <c r="A333" s="40"/>
      <c r="B333" s="59"/>
      <c r="C333" s="146" t="s">
        <v>1365</v>
      </c>
      <c r="D333" s="77"/>
      <c r="E333" s="77"/>
      <c r="F333" s="77"/>
      <c r="G333" s="77"/>
      <c r="H333" s="77"/>
      <c r="I333" s="41"/>
      <c r="J333" s="143"/>
      <c r="K333" s="48"/>
      <c r="L333" s="49"/>
      <c r="M333" s="77"/>
      <c r="N333" s="77"/>
      <c r="O333" s="77"/>
      <c r="P333" s="77"/>
      <c r="Q333" s="77"/>
      <c r="R333" s="49"/>
    </row>
    <row r="334" spans="1:18">
      <c r="A334" s="40"/>
      <c r="B334" s="59"/>
      <c r="C334" s="146" t="s">
        <v>1514</v>
      </c>
      <c r="D334" s="77"/>
      <c r="E334" s="77"/>
      <c r="F334" s="77"/>
      <c r="G334" s="77"/>
      <c r="H334" s="77"/>
      <c r="I334" s="41"/>
      <c r="J334" s="143"/>
      <c r="K334" s="48"/>
      <c r="L334" s="49"/>
      <c r="M334" s="77"/>
      <c r="N334" s="77"/>
      <c r="O334" s="77"/>
      <c r="P334" s="77"/>
      <c r="Q334" s="77"/>
      <c r="R334" s="49"/>
    </row>
    <row r="335" spans="1:18">
      <c r="A335" s="40"/>
      <c r="B335" s="59"/>
      <c r="C335" s="136" t="s">
        <v>1515</v>
      </c>
      <c r="D335" s="77"/>
      <c r="E335" s="77"/>
      <c r="F335" s="77"/>
      <c r="G335" s="77"/>
      <c r="H335" s="77"/>
      <c r="I335" s="41"/>
      <c r="J335" s="143"/>
      <c r="K335" s="48"/>
      <c r="L335" s="49"/>
      <c r="M335" s="77"/>
      <c r="N335" s="77"/>
      <c r="O335" s="77"/>
      <c r="P335" s="77"/>
      <c r="Q335" s="77"/>
      <c r="R335" s="49"/>
    </row>
    <row r="336" spans="1:18">
      <c r="A336" s="40"/>
      <c r="B336" s="59"/>
      <c r="C336" s="136" t="s">
        <v>1516</v>
      </c>
      <c r="D336" s="77"/>
      <c r="E336" s="77"/>
      <c r="F336" s="77"/>
      <c r="G336" s="77"/>
      <c r="H336" s="77"/>
      <c r="I336" s="136" t="s">
        <v>737</v>
      </c>
      <c r="J336" s="147">
        <v>40</v>
      </c>
      <c r="K336" s="148">
        <v>0.7</v>
      </c>
      <c r="L336" s="49"/>
      <c r="M336" s="77"/>
      <c r="N336" s="77"/>
      <c r="O336" s="77"/>
      <c r="P336" s="77"/>
      <c r="Q336" s="77"/>
      <c r="R336" s="49"/>
    </row>
    <row r="337" spans="1:18">
      <c r="A337" s="40"/>
      <c r="B337" s="59"/>
      <c r="C337" s="136" t="s">
        <v>737</v>
      </c>
      <c r="D337" s="77"/>
      <c r="E337" s="77"/>
      <c r="F337" s="77"/>
      <c r="G337" s="77"/>
      <c r="H337" s="77"/>
      <c r="I337" s="136" t="s">
        <v>1516</v>
      </c>
      <c r="J337" s="147">
        <v>20</v>
      </c>
      <c r="K337" s="148">
        <v>0.6</v>
      </c>
      <c r="L337" s="49"/>
      <c r="M337" s="77"/>
      <c r="N337" s="77"/>
      <c r="O337" s="77"/>
      <c r="P337" s="77"/>
      <c r="Q337" s="77"/>
      <c r="R337" s="49"/>
    </row>
    <row r="338" spans="1:18">
      <c r="A338" s="40"/>
      <c r="B338" s="59"/>
      <c r="C338" s="136" t="s">
        <v>1517</v>
      </c>
      <c r="D338" s="77"/>
      <c r="E338" s="77"/>
      <c r="F338" s="77"/>
      <c r="G338" s="77"/>
      <c r="H338" s="77"/>
      <c r="I338" s="136" t="s">
        <v>1517</v>
      </c>
      <c r="J338" s="147">
        <v>40</v>
      </c>
      <c r="K338" s="148">
        <v>0.5</v>
      </c>
      <c r="L338" s="49"/>
      <c r="M338" s="77"/>
      <c r="N338" s="77"/>
      <c r="O338" s="77"/>
      <c r="P338" s="77"/>
      <c r="Q338" s="77"/>
      <c r="R338" s="49"/>
    </row>
    <row r="339" spans="1:18">
      <c r="A339" s="40"/>
      <c r="B339" s="59"/>
      <c r="C339" s="136" t="s">
        <v>253</v>
      </c>
      <c r="D339" s="77"/>
      <c r="E339" s="77"/>
      <c r="F339" s="77"/>
      <c r="G339" s="77"/>
      <c r="H339" s="77"/>
      <c r="I339" s="136" t="s">
        <v>253</v>
      </c>
      <c r="J339" s="147">
        <v>40</v>
      </c>
      <c r="K339" s="148">
        <v>0.5</v>
      </c>
      <c r="L339" s="49"/>
      <c r="M339" s="77"/>
      <c r="N339" s="77"/>
      <c r="O339" s="77"/>
      <c r="P339" s="77"/>
      <c r="Q339" s="77"/>
      <c r="R339" s="49"/>
    </row>
    <row r="340" spans="1:18">
      <c r="A340" s="40"/>
      <c r="B340" s="59"/>
      <c r="C340" s="136" t="s">
        <v>1472</v>
      </c>
      <c r="D340" s="77"/>
      <c r="E340" s="77"/>
      <c r="F340" s="77"/>
      <c r="G340" s="77"/>
      <c r="H340" s="77"/>
      <c r="I340" s="41"/>
      <c r="J340" s="143"/>
      <c r="K340" s="48"/>
      <c r="L340" s="49"/>
      <c r="M340" s="77"/>
      <c r="N340" s="77"/>
      <c r="O340" s="77"/>
      <c r="P340" s="77"/>
      <c r="Q340" s="77"/>
      <c r="R340" s="49"/>
    </row>
    <row r="341" spans="1:18">
      <c r="A341" s="40"/>
      <c r="B341" s="59"/>
      <c r="C341" s="136" t="s">
        <v>249</v>
      </c>
      <c r="D341" s="77"/>
      <c r="E341" s="77"/>
      <c r="F341" s="77"/>
      <c r="G341" s="77"/>
      <c r="H341" s="77"/>
      <c r="I341" s="41"/>
      <c r="J341" s="143"/>
      <c r="K341" s="48"/>
      <c r="L341" s="49"/>
      <c r="M341" s="77"/>
      <c r="N341" s="77"/>
      <c r="O341" s="77"/>
      <c r="P341" s="77"/>
      <c r="Q341" s="77"/>
      <c r="R341" s="49"/>
    </row>
    <row r="342" spans="1:18">
      <c r="A342" s="40"/>
      <c r="B342" s="59"/>
      <c r="C342" s="136" t="s">
        <v>537</v>
      </c>
      <c r="D342" s="77"/>
      <c r="E342" s="77"/>
      <c r="F342" s="77"/>
      <c r="G342" s="77"/>
      <c r="H342" s="77"/>
      <c r="I342" s="41"/>
      <c r="J342" s="143"/>
      <c r="K342" s="48"/>
      <c r="L342" s="49"/>
      <c r="M342" s="77"/>
      <c r="N342" s="77"/>
      <c r="O342" s="77"/>
      <c r="P342" s="77"/>
      <c r="Q342" s="77"/>
      <c r="R342" s="49"/>
    </row>
    <row r="343" spans="1:18">
      <c r="A343" s="40"/>
      <c r="B343" s="59"/>
      <c r="C343" s="136" t="s">
        <v>745</v>
      </c>
      <c r="D343" s="77"/>
      <c r="E343" s="77"/>
      <c r="F343" s="77"/>
      <c r="G343" s="77"/>
      <c r="H343" s="77"/>
      <c r="I343" s="41"/>
      <c r="J343" s="143"/>
      <c r="K343" s="48"/>
      <c r="L343" s="49"/>
      <c r="M343" s="77"/>
      <c r="N343" s="77"/>
      <c r="O343" s="77"/>
      <c r="P343" s="77"/>
      <c r="Q343" s="77"/>
      <c r="R343" s="49"/>
    </row>
    <row r="344" spans="1:18">
      <c r="A344" s="40"/>
      <c r="B344" s="59"/>
      <c r="C344" s="136" t="s">
        <v>1518</v>
      </c>
      <c r="D344" s="77"/>
      <c r="E344" s="77"/>
      <c r="F344" s="77"/>
      <c r="G344" s="77"/>
      <c r="H344" s="77"/>
      <c r="I344" s="41"/>
      <c r="J344" s="143"/>
      <c r="K344" s="48"/>
      <c r="L344" s="49"/>
      <c r="M344" s="77"/>
      <c r="N344" s="77"/>
      <c r="O344" s="77"/>
      <c r="P344" s="77"/>
      <c r="Q344" s="77"/>
      <c r="R344" s="49"/>
    </row>
    <row r="345" spans="1:18">
      <c r="A345" s="40"/>
      <c r="B345" s="59"/>
      <c r="C345" s="146" t="s">
        <v>1049</v>
      </c>
      <c r="D345" s="77"/>
      <c r="E345" s="77"/>
      <c r="F345" s="77"/>
      <c r="G345" s="77"/>
      <c r="H345" s="77"/>
      <c r="I345" s="136" t="s">
        <v>1049</v>
      </c>
      <c r="J345" s="147">
        <v>14</v>
      </c>
      <c r="K345" s="148">
        <v>1</v>
      </c>
      <c r="L345" s="49"/>
      <c r="M345" s="77"/>
      <c r="N345" s="77"/>
      <c r="O345" s="77"/>
      <c r="P345" s="77"/>
      <c r="Q345" s="77"/>
      <c r="R345" s="49"/>
    </row>
    <row r="346" spans="1:18">
      <c r="A346" s="40"/>
      <c r="B346" s="59"/>
      <c r="C346" s="136" t="s">
        <v>874</v>
      </c>
      <c r="D346" s="77"/>
      <c r="E346" s="77"/>
      <c r="F346" s="77"/>
      <c r="G346" s="77"/>
      <c r="H346" s="77"/>
      <c r="I346" s="41"/>
      <c r="J346" s="143"/>
      <c r="K346" s="48"/>
      <c r="L346" s="49"/>
      <c r="M346" s="77"/>
      <c r="N346" s="77"/>
      <c r="O346" s="77"/>
      <c r="P346" s="77"/>
      <c r="Q346" s="77"/>
      <c r="R346" s="49"/>
    </row>
    <row r="347" spans="1:18">
      <c r="A347" s="40"/>
      <c r="B347" s="59"/>
      <c r="C347" s="136" t="s">
        <v>1457</v>
      </c>
      <c r="D347" s="77"/>
      <c r="E347" s="77"/>
      <c r="F347" s="77"/>
      <c r="G347" s="77"/>
      <c r="H347" s="77"/>
      <c r="I347" s="136" t="s">
        <v>1457</v>
      </c>
      <c r="J347" s="147">
        <v>20</v>
      </c>
      <c r="K347" s="148">
        <v>1</v>
      </c>
      <c r="L347" s="49"/>
      <c r="M347" s="77"/>
      <c r="N347" s="77"/>
      <c r="O347" s="77"/>
      <c r="P347" s="77"/>
      <c r="Q347" s="77"/>
      <c r="R347" s="49"/>
    </row>
    <row r="348" spans="1:18">
      <c r="A348" s="40"/>
      <c r="B348" s="59"/>
      <c r="C348" s="136" t="s">
        <v>1519</v>
      </c>
      <c r="D348" s="77"/>
      <c r="E348" s="77"/>
      <c r="F348" s="77"/>
      <c r="G348" s="77"/>
      <c r="H348" s="77"/>
      <c r="I348" s="41"/>
      <c r="J348" s="143"/>
      <c r="K348" s="48"/>
      <c r="L348" s="49"/>
      <c r="M348" s="77"/>
      <c r="N348" s="77"/>
      <c r="O348" s="77"/>
      <c r="P348" s="77"/>
      <c r="Q348" s="77"/>
      <c r="R348" s="49"/>
    </row>
    <row r="349" spans="1:18">
      <c r="A349" s="40"/>
      <c r="B349" s="59"/>
      <c r="C349" s="136" t="s">
        <v>652</v>
      </c>
      <c r="D349" s="77"/>
      <c r="E349" s="77"/>
      <c r="F349" s="77"/>
      <c r="G349" s="77"/>
      <c r="H349" s="77"/>
      <c r="I349" s="41"/>
      <c r="J349" s="143"/>
      <c r="K349" s="48"/>
      <c r="L349" s="49"/>
      <c r="M349" s="77"/>
      <c r="N349" s="77"/>
      <c r="O349" s="77"/>
      <c r="P349" s="77"/>
      <c r="Q349" s="77"/>
      <c r="R349" s="49"/>
    </row>
    <row r="350" spans="1:18">
      <c r="A350" s="40"/>
      <c r="B350" s="59"/>
      <c r="C350" s="136" t="s">
        <v>958</v>
      </c>
      <c r="D350" s="77"/>
      <c r="E350" s="77"/>
      <c r="F350" s="77"/>
      <c r="G350" s="77"/>
      <c r="H350" s="77"/>
      <c r="I350" s="41"/>
      <c r="J350" s="143"/>
      <c r="K350" s="48"/>
      <c r="L350" s="49"/>
      <c r="M350" s="77"/>
      <c r="N350" s="77"/>
      <c r="O350" s="77"/>
      <c r="P350" s="77"/>
      <c r="Q350" s="77"/>
      <c r="R350" s="49"/>
    </row>
    <row r="351" spans="1:18">
      <c r="A351" s="40"/>
      <c r="B351" s="59"/>
      <c r="C351" s="136" t="s">
        <v>1520</v>
      </c>
      <c r="D351" s="77"/>
      <c r="E351" s="77"/>
      <c r="F351" s="77"/>
      <c r="G351" s="77"/>
      <c r="H351" s="77"/>
      <c r="I351" s="136" t="s">
        <v>1520</v>
      </c>
      <c r="J351" s="147">
        <v>20</v>
      </c>
      <c r="K351" s="148">
        <v>0.6</v>
      </c>
      <c r="L351" s="49"/>
      <c r="M351" s="77"/>
      <c r="N351" s="77"/>
      <c r="O351" s="77"/>
      <c r="P351" s="77"/>
      <c r="Q351" s="77"/>
      <c r="R351" s="49"/>
    </row>
    <row r="352" spans="1:18">
      <c r="A352" s="40"/>
      <c r="B352" s="59"/>
      <c r="C352" s="136" t="s">
        <v>1521</v>
      </c>
      <c r="D352" s="77"/>
      <c r="E352" s="77"/>
      <c r="F352" s="77"/>
      <c r="G352" s="77"/>
      <c r="H352" s="77"/>
      <c r="I352" s="136"/>
      <c r="J352" s="147"/>
      <c r="K352" s="148"/>
      <c r="L352" s="49"/>
      <c r="M352" s="77"/>
      <c r="N352" s="77"/>
      <c r="O352" s="77"/>
      <c r="P352" s="77"/>
      <c r="Q352" s="77"/>
      <c r="R352" s="49"/>
    </row>
    <row r="353" spans="1:18">
      <c r="A353" s="40"/>
      <c r="B353" s="59"/>
      <c r="C353" s="136" t="s">
        <v>1398</v>
      </c>
      <c r="D353" s="77"/>
      <c r="E353" s="77"/>
      <c r="F353" s="77"/>
      <c r="G353" s="77"/>
      <c r="H353" s="77"/>
      <c r="I353" s="136"/>
      <c r="J353" s="147"/>
      <c r="K353" s="148"/>
      <c r="L353" s="49"/>
      <c r="M353" s="77"/>
      <c r="N353" s="77"/>
      <c r="O353" s="77"/>
      <c r="P353" s="77"/>
      <c r="Q353" s="77"/>
      <c r="R353" s="49"/>
    </row>
    <row r="354" spans="1:18">
      <c r="A354" s="40"/>
      <c r="B354" s="59"/>
      <c r="C354" s="136" t="s">
        <v>1522</v>
      </c>
      <c r="D354" s="77"/>
      <c r="E354" s="77"/>
      <c r="F354" s="77"/>
      <c r="G354" s="77"/>
      <c r="H354" s="77"/>
      <c r="I354" s="136"/>
      <c r="J354" s="147"/>
      <c r="K354" s="148"/>
      <c r="L354" s="49"/>
      <c r="M354" s="77"/>
      <c r="N354" s="77"/>
      <c r="O354" s="77"/>
      <c r="P354" s="77"/>
      <c r="Q354" s="77"/>
      <c r="R354" s="49"/>
    </row>
    <row r="355" spans="1:18">
      <c r="A355" s="40"/>
      <c r="B355" s="59"/>
      <c r="C355" s="136" t="s">
        <v>1008</v>
      </c>
      <c r="D355" s="77"/>
      <c r="E355" s="77"/>
      <c r="F355" s="77"/>
      <c r="G355" s="77"/>
      <c r="H355" s="77"/>
      <c r="I355" s="136"/>
      <c r="J355" s="147"/>
      <c r="K355" s="148"/>
      <c r="L355" s="49"/>
      <c r="M355" s="77"/>
      <c r="N355" s="77"/>
      <c r="O355" s="77"/>
      <c r="P355" s="77"/>
      <c r="Q355" s="77"/>
      <c r="R355" s="49"/>
    </row>
    <row r="356" spans="1:18">
      <c r="A356" s="40"/>
      <c r="B356" s="59"/>
      <c r="C356" s="136" t="s">
        <v>1523</v>
      </c>
      <c r="D356" s="77"/>
      <c r="E356" s="77"/>
      <c r="F356" s="77"/>
      <c r="G356" s="77"/>
      <c r="H356" s="77"/>
      <c r="I356" s="136"/>
      <c r="J356" s="147"/>
      <c r="K356" s="148"/>
      <c r="L356" s="49"/>
      <c r="M356" s="77"/>
      <c r="N356" s="77"/>
      <c r="O356" s="77"/>
      <c r="P356" s="77"/>
      <c r="Q356" s="77"/>
      <c r="R356" s="49"/>
    </row>
    <row r="357" spans="1:18">
      <c r="A357" s="40"/>
      <c r="B357" s="59"/>
      <c r="C357" s="136" t="s">
        <v>1524</v>
      </c>
      <c r="D357" s="77"/>
      <c r="E357" s="77"/>
      <c r="F357" s="77"/>
      <c r="G357" s="77"/>
      <c r="H357" s="77"/>
      <c r="I357" s="136"/>
      <c r="J357" s="147"/>
      <c r="K357" s="148"/>
      <c r="L357" s="49"/>
      <c r="M357" s="77"/>
      <c r="N357" s="77"/>
      <c r="O357" s="77"/>
      <c r="P357" s="77"/>
      <c r="Q357" s="77"/>
      <c r="R357" s="49"/>
    </row>
    <row r="358" spans="1:18">
      <c r="A358" s="40"/>
      <c r="B358" s="59"/>
      <c r="C358" s="136" t="s">
        <v>1400</v>
      </c>
      <c r="D358" s="77"/>
      <c r="E358" s="77"/>
      <c r="F358" s="77"/>
      <c r="G358" s="77"/>
      <c r="H358" s="77"/>
      <c r="I358" s="136"/>
      <c r="J358" s="147"/>
      <c r="K358" s="148"/>
      <c r="L358" s="49"/>
      <c r="M358" s="77"/>
      <c r="N358" s="77"/>
      <c r="O358" s="77"/>
      <c r="P358" s="77"/>
      <c r="Q358" s="77"/>
      <c r="R358" s="49"/>
    </row>
    <row r="359" spans="1:18">
      <c r="A359" s="40"/>
      <c r="B359" s="59"/>
      <c r="C359" s="136" t="s">
        <v>1525</v>
      </c>
      <c r="D359" s="77"/>
      <c r="E359" s="77"/>
      <c r="F359" s="77"/>
      <c r="G359" s="77"/>
      <c r="H359" s="77"/>
      <c r="I359" s="136"/>
      <c r="J359" s="147"/>
      <c r="K359" s="148"/>
      <c r="L359" s="49"/>
      <c r="M359" s="77"/>
      <c r="N359" s="77"/>
      <c r="O359" s="77"/>
      <c r="P359" s="77"/>
      <c r="Q359" s="77"/>
      <c r="R359" s="49"/>
    </row>
    <row r="360" spans="1:18">
      <c r="A360" s="40"/>
      <c r="B360" s="59"/>
      <c r="C360" s="136" t="s">
        <v>53</v>
      </c>
      <c r="D360" s="77"/>
      <c r="E360" s="77"/>
      <c r="F360" s="77"/>
      <c r="G360" s="77"/>
      <c r="H360" s="77"/>
      <c r="I360" s="136"/>
      <c r="J360" s="147"/>
      <c r="K360" s="148"/>
      <c r="L360" s="49"/>
      <c r="M360" s="77"/>
      <c r="N360" s="77"/>
      <c r="O360" s="77"/>
      <c r="P360" s="77"/>
      <c r="Q360" s="77"/>
      <c r="R360" s="49"/>
    </row>
    <row r="361" spans="1:18">
      <c r="A361" s="40"/>
      <c r="B361" s="59"/>
      <c r="C361" s="136" t="s">
        <v>1049</v>
      </c>
      <c r="D361" s="77"/>
      <c r="E361" s="77"/>
      <c r="F361" s="77"/>
      <c r="G361" s="77"/>
      <c r="H361" s="77"/>
      <c r="I361" s="136"/>
      <c r="J361" s="147"/>
      <c r="K361" s="148"/>
      <c r="L361" s="49"/>
      <c r="M361" s="77"/>
      <c r="N361" s="77"/>
      <c r="O361" s="77"/>
      <c r="P361" s="77"/>
      <c r="Q361" s="77"/>
      <c r="R361" s="49"/>
    </row>
    <row r="362" spans="1:18">
      <c r="A362" s="40"/>
      <c r="B362" s="59"/>
      <c r="C362" s="136" t="s">
        <v>1412</v>
      </c>
      <c r="D362" s="77"/>
      <c r="E362" s="77"/>
      <c r="F362" s="77"/>
      <c r="G362" s="77"/>
      <c r="H362" s="77"/>
      <c r="I362" s="136"/>
      <c r="J362" s="147"/>
      <c r="K362" s="148"/>
      <c r="L362" s="49"/>
      <c r="M362" s="77"/>
      <c r="N362" s="77"/>
      <c r="O362" s="77"/>
      <c r="P362" s="77"/>
      <c r="Q362" s="77"/>
      <c r="R362" s="49"/>
    </row>
    <row r="363" spans="1:18">
      <c r="A363" s="40"/>
      <c r="B363" s="59"/>
      <c r="C363" s="136" t="s">
        <v>1526</v>
      </c>
      <c r="D363" s="77"/>
      <c r="E363" s="77"/>
      <c r="F363" s="77"/>
      <c r="G363" s="77"/>
      <c r="H363" s="77"/>
      <c r="I363" s="136"/>
      <c r="J363" s="147"/>
      <c r="K363" s="148"/>
      <c r="L363" s="49"/>
      <c r="M363" s="77"/>
      <c r="N363" s="77"/>
      <c r="O363" s="77"/>
      <c r="P363" s="77"/>
      <c r="Q363" s="77"/>
      <c r="R363" s="49"/>
    </row>
    <row r="364" spans="1:18">
      <c r="A364" s="40"/>
      <c r="B364" s="59"/>
      <c r="C364" s="136" t="s">
        <v>1527</v>
      </c>
      <c r="D364" s="77"/>
      <c r="E364" s="77"/>
      <c r="F364" s="77"/>
      <c r="G364" s="77"/>
      <c r="H364" s="77"/>
      <c r="I364" s="41"/>
      <c r="J364" s="143"/>
      <c r="K364" s="48"/>
      <c r="L364" s="49"/>
      <c r="M364" s="77"/>
      <c r="N364" s="77"/>
      <c r="O364" s="77"/>
      <c r="P364" s="77"/>
      <c r="Q364" s="77"/>
      <c r="R364" s="49"/>
    </row>
    <row r="365" spans="1:18">
      <c r="A365" s="40"/>
      <c r="B365" s="59"/>
      <c r="C365" s="136" t="s">
        <v>1528</v>
      </c>
      <c r="D365" s="77"/>
      <c r="E365" s="77"/>
      <c r="F365" s="77"/>
      <c r="G365" s="77"/>
      <c r="H365" s="77"/>
      <c r="I365" s="41"/>
      <c r="J365" s="143"/>
      <c r="K365" s="48"/>
      <c r="L365" s="49"/>
      <c r="M365" s="77"/>
      <c r="N365" s="77"/>
      <c r="O365" s="77"/>
      <c r="P365" s="77"/>
      <c r="Q365" s="77"/>
      <c r="R365" s="49"/>
    </row>
    <row r="366" spans="1:18">
      <c r="A366" s="40"/>
      <c r="B366" s="59"/>
      <c r="C366" s="136" t="s">
        <v>1379</v>
      </c>
      <c r="D366" s="77"/>
      <c r="E366" s="77"/>
      <c r="F366" s="77"/>
      <c r="G366" s="77"/>
      <c r="H366" s="77"/>
      <c r="I366" s="136"/>
      <c r="J366" s="147"/>
      <c r="K366" s="148"/>
      <c r="L366" s="49"/>
      <c r="M366" s="77"/>
      <c r="N366" s="77"/>
      <c r="O366" s="77"/>
      <c r="P366" s="77"/>
      <c r="Q366" s="77"/>
      <c r="R366" s="49"/>
    </row>
    <row r="367" spans="1:18">
      <c r="A367" s="40"/>
      <c r="B367" s="59"/>
      <c r="C367" s="136" t="s">
        <v>1529</v>
      </c>
      <c r="D367" s="77"/>
      <c r="E367" s="77"/>
      <c r="F367" s="77"/>
      <c r="G367" s="77"/>
      <c r="H367" s="77"/>
      <c r="I367" s="41"/>
      <c r="J367" s="143"/>
      <c r="K367" s="48"/>
      <c r="L367" s="49"/>
      <c r="M367" s="77"/>
      <c r="N367" s="77"/>
      <c r="O367" s="77"/>
      <c r="P367" s="77"/>
      <c r="Q367" s="77"/>
      <c r="R367" s="49"/>
    </row>
    <row r="368" spans="1:18">
      <c r="A368" s="40"/>
      <c r="B368" s="59"/>
      <c r="C368" s="136" t="s">
        <v>1530</v>
      </c>
      <c r="D368" s="77"/>
      <c r="E368" s="77"/>
      <c r="F368" s="77"/>
      <c r="G368" s="77"/>
      <c r="H368" s="77"/>
      <c r="I368" s="136"/>
      <c r="J368" s="147"/>
      <c r="K368" s="148"/>
      <c r="L368" s="49"/>
      <c r="M368" s="77"/>
      <c r="N368" s="77"/>
      <c r="O368" s="77"/>
      <c r="P368" s="77"/>
      <c r="Q368" s="77"/>
      <c r="R368" s="49"/>
    </row>
    <row r="369" spans="1:18">
      <c r="A369" s="40"/>
      <c r="B369" s="59"/>
      <c r="C369" s="136" t="s">
        <v>1531</v>
      </c>
      <c r="D369" s="77"/>
      <c r="E369" s="77"/>
      <c r="F369" s="77"/>
      <c r="G369" s="77"/>
      <c r="H369" s="77"/>
      <c r="I369" s="41"/>
      <c r="J369" s="143"/>
      <c r="K369" s="48"/>
      <c r="L369" s="49"/>
      <c r="M369" s="77"/>
      <c r="N369" s="77"/>
      <c r="O369" s="77"/>
      <c r="P369" s="77"/>
      <c r="Q369" s="77"/>
      <c r="R369" s="49"/>
    </row>
    <row r="370" spans="1:18">
      <c r="A370" s="40"/>
      <c r="B370" s="59"/>
      <c r="C370" s="136" t="s">
        <v>1365</v>
      </c>
      <c r="D370" s="77"/>
      <c r="E370" s="77"/>
      <c r="F370" s="77"/>
      <c r="G370" s="77"/>
      <c r="H370" s="77"/>
      <c r="I370" s="41"/>
      <c r="J370" s="143"/>
      <c r="K370" s="48"/>
      <c r="L370" s="49"/>
      <c r="M370" s="77"/>
      <c r="N370" s="77"/>
      <c r="O370" s="77"/>
      <c r="P370" s="77"/>
      <c r="Q370" s="77"/>
      <c r="R370" s="49"/>
    </row>
    <row r="371" spans="1:18">
      <c r="A371" s="40"/>
      <c r="B371" s="59"/>
      <c r="C371" s="136" t="s">
        <v>1532</v>
      </c>
      <c r="D371" s="77"/>
      <c r="E371" s="77"/>
      <c r="F371" s="77"/>
      <c r="G371" s="77"/>
      <c r="H371" s="77"/>
      <c r="I371" s="41"/>
      <c r="J371" s="143"/>
      <c r="K371" s="48"/>
      <c r="L371" s="49"/>
      <c r="M371" s="77"/>
      <c r="N371" s="77"/>
      <c r="O371" s="77"/>
      <c r="P371" s="77"/>
      <c r="Q371" s="77"/>
      <c r="R371" s="49"/>
    </row>
    <row r="372" spans="1:18">
      <c r="A372" s="40"/>
      <c r="B372" s="59"/>
      <c r="C372" s="136" t="s">
        <v>908</v>
      </c>
      <c r="D372" s="77"/>
      <c r="E372" s="77"/>
      <c r="F372" s="77"/>
      <c r="G372" s="77"/>
      <c r="H372" s="77"/>
      <c r="I372" s="136"/>
      <c r="J372" s="147"/>
      <c r="K372" s="148"/>
      <c r="L372" s="49"/>
      <c r="M372" s="77"/>
      <c r="N372" s="77"/>
      <c r="O372" s="77"/>
      <c r="P372" s="77"/>
      <c r="Q372" s="77"/>
      <c r="R372" s="49"/>
    </row>
    <row r="373" spans="1:18">
      <c r="A373" s="40"/>
      <c r="B373" s="59"/>
      <c r="C373" s="136" t="s">
        <v>1533</v>
      </c>
      <c r="D373" s="77"/>
      <c r="E373" s="77"/>
      <c r="F373" s="77"/>
      <c r="G373" s="77"/>
      <c r="H373" s="77"/>
      <c r="I373" s="136"/>
      <c r="J373" s="147"/>
      <c r="K373" s="148"/>
      <c r="L373" s="49"/>
      <c r="M373" s="77"/>
      <c r="N373" s="77"/>
      <c r="O373" s="77"/>
      <c r="P373" s="77"/>
      <c r="Q373" s="77"/>
      <c r="R373" s="49"/>
    </row>
    <row r="374" spans="1:18">
      <c r="A374" s="40"/>
      <c r="B374" s="59"/>
      <c r="C374" s="136" t="s">
        <v>1534</v>
      </c>
      <c r="D374" s="77"/>
      <c r="E374" s="77"/>
      <c r="F374" s="77"/>
      <c r="G374" s="77"/>
      <c r="H374" s="77"/>
      <c r="I374" s="136"/>
      <c r="J374" s="147"/>
      <c r="K374" s="148"/>
      <c r="L374" s="49"/>
      <c r="M374" s="77"/>
      <c r="N374" s="77"/>
      <c r="O374" s="77"/>
      <c r="P374" s="77"/>
      <c r="Q374" s="77"/>
      <c r="R374" s="49"/>
    </row>
    <row r="375" spans="1:18">
      <c r="A375" s="40"/>
      <c r="B375" s="59"/>
      <c r="C375" s="41" t="s">
        <v>1404</v>
      </c>
      <c r="D375" s="77"/>
      <c r="E375" s="77"/>
      <c r="F375" s="77"/>
      <c r="G375" s="77"/>
      <c r="H375" s="77"/>
      <c r="I375" s="136"/>
      <c r="J375" s="147"/>
      <c r="K375" s="148"/>
      <c r="L375" s="49"/>
      <c r="M375" s="77"/>
      <c r="N375" s="77"/>
      <c r="O375" s="77"/>
      <c r="P375" s="77"/>
      <c r="Q375" s="77"/>
      <c r="R375" s="49"/>
    </row>
    <row r="376" spans="1:18">
      <c r="A376" s="40"/>
      <c r="B376" s="59"/>
      <c r="C376" s="32" t="s">
        <v>1535</v>
      </c>
      <c r="D376" s="77"/>
      <c r="E376" s="77"/>
      <c r="F376" s="77"/>
      <c r="G376" s="77"/>
      <c r="H376" s="77"/>
      <c r="I376" s="32" t="s">
        <v>1535</v>
      </c>
      <c r="J376" s="32" t="s">
        <v>1536</v>
      </c>
      <c r="K376" s="32">
        <v>0.17</v>
      </c>
      <c r="L376" s="49"/>
      <c r="M376" s="77"/>
      <c r="N376" s="77"/>
      <c r="O376" s="77"/>
      <c r="P376" s="77"/>
      <c r="Q376" s="77"/>
      <c r="R376" s="49"/>
    </row>
    <row r="377" spans="1:18">
      <c r="A377" s="40"/>
      <c r="B377" s="59"/>
      <c r="C377" s="32" t="s">
        <v>893</v>
      </c>
      <c r="D377" s="77"/>
      <c r="E377" s="77"/>
      <c r="F377" s="77"/>
      <c r="G377" s="77"/>
      <c r="H377" s="77"/>
      <c r="I377" s="32" t="s">
        <v>893</v>
      </c>
      <c r="J377" s="32" t="s">
        <v>1537</v>
      </c>
      <c r="K377" s="32">
        <v>0.31</v>
      </c>
      <c r="L377" s="49"/>
      <c r="M377" s="77"/>
      <c r="N377" s="77"/>
      <c r="O377" s="77"/>
      <c r="P377" s="77"/>
      <c r="Q377" s="77"/>
      <c r="R377" s="49"/>
    </row>
    <row r="378" spans="1:18">
      <c r="A378" s="40"/>
      <c r="B378" s="59"/>
      <c r="C378" s="32" t="s">
        <v>1494</v>
      </c>
      <c r="D378" s="77"/>
      <c r="E378" s="77"/>
      <c r="F378" s="77"/>
      <c r="G378" s="77"/>
      <c r="H378" s="77"/>
      <c r="I378" s="32" t="s">
        <v>1494</v>
      </c>
      <c r="J378" s="32" t="s">
        <v>1538</v>
      </c>
      <c r="K378" s="32">
        <v>0.13</v>
      </c>
      <c r="L378" s="49"/>
      <c r="M378" s="77"/>
      <c r="N378" s="77"/>
      <c r="O378" s="77"/>
      <c r="P378" s="77"/>
      <c r="Q378" s="77"/>
      <c r="R378" s="49"/>
    </row>
    <row r="379" spans="1:18">
      <c r="A379" s="40"/>
      <c r="B379" s="59"/>
      <c r="C379" s="32" t="s">
        <v>987</v>
      </c>
      <c r="D379" s="77"/>
      <c r="E379" s="77"/>
      <c r="F379" s="77"/>
      <c r="G379" s="77"/>
      <c r="H379" s="77"/>
      <c r="I379" s="32" t="s">
        <v>987</v>
      </c>
      <c r="J379" s="32" t="s">
        <v>868</v>
      </c>
      <c r="K379" s="32">
        <v>0.1</v>
      </c>
      <c r="L379" s="49"/>
      <c r="M379" s="77"/>
      <c r="N379" s="77"/>
      <c r="O379" s="77"/>
      <c r="P379" s="77"/>
      <c r="Q379" s="77"/>
      <c r="R379" s="49"/>
    </row>
    <row r="380" spans="1:18">
      <c r="A380" s="40"/>
      <c r="B380" s="59"/>
      <c r="C380" s="32" t="s">
        <v>1539</v>
      </c>
      <c r="D380" s="77"/>
      <c r="E380" s="77"/>
      <c r="F380" s="77"/>
      <c r="G380" s="77"/>
      <c r="H380" s="77"/>
      <c r="I380" s="32" t="s">
        <v>1539</v>
      </c>
      <c r="J380" s="32" t="s">
        <v>671</v>
      </c>
      <c r="K380" s="32">
        <v>0.01</v>
      </c>
      <c r="L380" s="49"/>
      <c r="M380" s="77"/>
      <c r="N380" s="77"/>
      <c r="O380" s="77"/>
      <c r="P380" s="77"/>
      <c r="Q380" s="77"/>
      <c r="R380" s="49"/>
    </row>
    <row r="381" spans="1:18">
      <c r="A381" s="40"/>
      <c r="B381" s="59"/>
      <c r="C381" s="32" t="s">
        <v>1540</v>
      </c>
      <c r="D381" s="77"/>
      <c r="E381" s="77"/>
      <c r="F381" s="77"/>
      <c r="G381" s="77"/>
      <c r="H381" s="77"/>
      <c r="I381" s="32" t="s">
        <v>1540</v>
      </c>
      <c r="J381" s="32" t="s">
        <v>1392</v>
      </c>
      <c r="K381" s="32">
        <v>0.05</v>
      </c>
      <c r="L381" s="49"/>
      <c r="M381" s="77"/>
      <c r="N381" s="77"/>
      <c r="O381" s="77"/>
      <c r="P381" s="77"/>
      <c r="Q381" s="77"/>
      <c r="R381" s="49"/>
    </row>
    <row r="382" spans="1:18">
      <c r="A382" s="40"/>
      <c r="B382" s="59"/>
      <c r="C382" s="32" t="s">
        <v>1365</v>
      </c>
      <c r="D382" s="77"/>
      <c r="E382" s="77"/>
      <c r="F382" s="77"/>
      <c r="G382" s="77"/>
      <c r="H382" s="77"/>
      <c r="I382" s="32" t="s">
        <v>1541</v>
      </c>
      <c r="J382" s="32" t="s">
        <v>1180</v>
      </c>
      <c r="K382" s="32">
        <v>0.02</v>
      </c>
      <c r="L382" s="49"/>
      <c r="M382" s="77"/>
      <c r="N382" s="77"/>
      <c r="O382" s="77"/>
      <c r="P382" s="77"/>
      <c r="Q382" s="77"/>
      <c r="R382" s="49"/>
    </row>
    <row r="383" spans="1:18">
      <c r="A383" s="40"/>
      <c r="B383" s="59"/>
      <c r="C383" s="32" t="s">
        <v>1542</v>
      </c>
      <c r="D383" s="77"/>
      <c r="E383" s="77"/>
      <c r="F383" s="77"/>
      <c r="G383" s="77"/>
      <c r="H383" s="77"/>
      <c r="I383" s="32" t="s">
        <v>771</v>
      </c>
      <c r="J383" s="32" t="s">
        <v>1543</v>
      </c>
      <c r="K383" s="32">
        <v>0.2</v>
      </c>
      <c r="L383" s="49"/>
      <c r="M383" s="77"/>
      <c r="N383" s="77"/>
      <c r="O383" s="77"/>
      <c r="P383" s="77"/>
      <c r="Q383" s="77"/>
      <c r="R383" s="49"/>
    </row>
    <row r="384" spans="1:18">
      <c r="A384" s="40"/>
      <c r="B384" s="59"/>
      <c r="C384" s="32" t="s">
        <v>1544</v>
      </c>
      <c r="D384" s="77"/>
      <c r="E384" s="77"/>
      <c r="F384" s="77"/>
      <c r="G384" s="77"/>
      <c r="H384" s="77"/>
      <c r="I384" s="32" t="s">
        <v>1157</v>
      </c>
      <c r="J384" s="32" t="s">
        <v>597</v>
      </c>
      <c r="K384" s="32">
        <v>0.03</v>
      </c>
      <c r="L384" s="49"/>
      <c r="M384" s="77"/>
      <c r="N384" s="77"/>
      <c r="O384" s="77"/>
      <c r="P384" s="77"/>
      <c r="Q384" s="77"/>
      <c r="R384" s="49"/>
    </row>
    <row r="385" spans="1:18">
      <c r="A385" s="40"/>
      <c r="B385" s="59"/>
      <c r="C385" s="32" t="s">
        <v>58</v>
      </c>
      <c r="D385" s="77"/>
      <c r="E385" s="77"/>
      <c r="F385" s="77"/>
      <c r="G385" s="77"/>
      <c r="H385" s="77"/>
      <c r="I385" s="32" t="s">
        <v>1545</v>
      </c>
      <c r="J385" s="32" t="s">
        <v>1167</v>
      </c>
      <c r="K385" s="32">
        <v>0.14</v>
      </c>
      <c r="L385" s="49"/>
      <c r="M385" s="77"/>
      <c r="N385" s="77"/>
      <c r="O385" s="77"/>
      <c r="P385" s="77"/>
      <c r="Q385" s="77"/>
      <c r="R385" s="49"/>
    </row>
    <row r="386" spans="1:18">
      <c r="A386" s="40"/>
      <c r="B386" s="59"/>
      <c r="C386" s="32" t="s">
        <v>1416</v>
      </c>
      <c r="D386" s="77"/>
      <c r="E386" s="77"/>
      <c r="F386" s="77"/>
      <c r="G386" s="77"/>
      <c r="H386" s="77"/>
      <c r="I386" s="32" t="s">
        <v>938</v>
      </c>
      <c r="J386" s="32" t="s">
        <v>880</v>
      </c>
      <c r="K386" s="32">
        <v>0.28</v>
      </c>
      <c r="L386" s="49"/>
      <c r="M386" s="77"/>
      <c r="N386" s="77"/>
      <c r="O386" s="77"/>
      <c r="P386" s="77"/>
      <c r="Q386" s="77"/>
      <c r="R386" s="49"/>
    </row>
    <row r="387" spans="1:18">
      <c r="A387" s="40"/>
      <c r="B387" s="59"/>
      <c r="C387" s="32"/>
      <c r="D387" s="77"/>
      <c r="E387" s="77"/>
      <c r="F387" s="77"/>
      <c r="G387" s="77"/>
      <c r="H387" s="77"/>
      <c r="I387" s="32" t="s">
        <v>905</v>
      </c>
      <c r="J387" s="32" t="s">
        <v>869</v>
      </c>
      <c r="K387" s="32">
        <v>0.04</v>
      </c>
      <c r="L387" s="49"/>
      <c r="M387" s="77"/>
      <c r="N387" s="77"/>
      <c r="O387" s="77"/>
      <c r="P387" s="77"/>
      <c r="Q387" s="77"/>
      <c r="R387" s="49"/>
    </row>
    <row r="388" spans="1:18">
      <c r="A388" s="40"/>
      <c r="B388" s="59"/>
      <c r="C388" s="32" t="s">
        <v>910</v>
      </c>
      <c r="D388" s="77"/>
      <c r="E388" s="77"/>
      <c r="F388" s="77"/>
      <c r="G388" s="77"/>
      <c r="H388" s="77"/>
      <c r="I388" s="41" t="s">
        <v>910</v>
      </c>
      <c r="J388" s="41" t="s">
        <v>1546</v>
      </c>
      <c r="K388" s="41">
        <v>0.15</v>
      </c>
      <c r="L388" s="49"/>
      <c r="M388" s="77"/>
      <c r="N388" s="77"/>
      <c r="O388" s="77"/>
      <c r="P388" s="77"/>
      <c r="Q388" s="77"/>
      <c r="R388" s="49"/>
    </row>
    <row r="389" spans="1:18">
      <c r="A389" s="40"/>
      <c r="B389" s="59"/>
      <c r="C389" s="32"/>
      <c r="D389" s="77"/>
      <c r="E389" s="77"/>
      <c r="F389" s="77"/>
      <c r="G389" s="77"/>
      <c r="H389" s="77"/>
      <c r="I389" s="32" t="s">
        <v>919</v>
      </c>
      <c r="J389" s="32" t="s">
        <v>1547</v>
      </c>
      <c r="K389" s="32">
        <v>0.19</v>
      </c>
      <c r="L389" s="49"/>
      <c r="M389" s="77"/>
      <c r="N389" s="77"/>
      <c r="O389" s="77"/>
      <c r="P389" s="77"/>
      <c r="Q389" s="77"/>
      <c r="R389" s="49"/>
    </row>
    <row r="390" spans="1:18">
      <c r="A390" s="40"/>
      <c r="B390" s="59"/>
      <c r="C390" s="32"/>
      <c r="D390" s="77"/>
      <c r="E390" s="77"/>
      <c r="F390" s="77"/>
      <c r="G390" s="77"/>
      <c r="H390" s="77"/>
      <c r="I390" s="32" t="s">
        <v>1429</v>
      </c>
      <c r="J390" s="32" t="s">
        <v>880</v>
      </c>
      <c r="K390" s="32">
        <v>0.06</v>
      </c>
      <c r="L390" s="49"/>
      <c r="M390" s="77"/>
      <c r="N390" s="77"/>
      <c r="O390" s="77"/>
      <c r="P390" s="77"/>
      <c r="Q390" s="77"/>
      <c r="R390" s="49"/>
    </row>
    <row r="391" spans="1:18">
      <c r="A391" s="40"/>
      <c r="B391" s="59"/>
      <c r="C391" s="32" t="s">
        <v>53</v>
      </c>
      <c r="D391" s="77"/>
      <c r="E391" s="77"/>
      <c r="F391" s="77"/>
      <c r="G391" s="77"/>
      <c r="H391" s="77"/>
      <c r="I391" s="32" t="s">
        <v>53</v>
      </c>
      <c r="J391" s="32" t="s">
        <v>1548</v>
      </c>
      <c r="K391" s="32">
        <v>0.03</v>
      </c>
      <c r="L391" s="49"/>
      <c r="M391" s="77"/>
      <c r="N391" s="77"/>
      <c r="O391" s="77"/>
      <c r="P391" s="77"/>
      <c r="Q391" s="77"/>
      <c r="R391" s="49"/>
    </row>
    <row r="392" spans="1:18">
      <c r="A392" s="40"/>
      <c r="B392" s="59"/>
      <c r="C392" s="32" t="s">
        <v>268</v>
      </c>
      <c r="D392" s="77"/>
      <c r="E392" s="77"/>
      <c r="F392" s="77"/>
      <c r="G392" s="77"/>
      <c r="H392" s="77"/>
      <c r="I392" s="136"/>
      <c r="J392" s="147"/>
      <c r="K392" s="148"/>
      <c r="L392" s="49"/>
      <c r="M392" s="77"/>
      <c r="N392" s="77"/>
      <c r="O392" s="77"/>
      <c r="P392" s="77"/>
      <c r="Q392" s="77"/>
      <c r="R392" s="49"/>
    </row>
    <row r="393" spans="1:18">
      <c r="A393" s="40"/>
      <c r="B393" s="59"/>
      <c r="C393" s="32" t="s">
        <v>245</v>
      </c>
      <c r="D393" s="77"/>
      <c r="E393" s="77"/>
      <c r="F393" s="77"/>
      <c r="G393" s="77"/>
      <c r="H393" s="77"/>
      <c r="I393" s="136"/>
      <c r="J393" s="147"/>
      <c r="K393" s="148"/>
      <c r="L393" s="49"/>
      <c r="M393" s="77"/>
      <c r="N393" s="77"/>
      <c r="O393" s="77"/>
      <c r="P393" s="77"/>
      <c r="Q393" s="77"/>
      <c r="R393" s="49"/>
    </row>
    <row r="394" spans="1:18">
      <c r="A394" s="40"/>
      <c r="B394" s="59"/>
      <c r="C394" s="32" t="s">
        <v>59</v>
      </c>
      <c r="D394" s="77"/>
      <c r="E394" s="77"/>
      <c r="F394" s="77"/>
      <c r="G394" s="77"/>
      <c r="H394" s="77"/>
      <c r="I394" s="136"/>
      <c r="J394" s="147"/>
      <c r="K394" s="148"/>
      <c r="L394" s="49"/>
      <c r="M394" s="77"/>
      <c r="N394" s="77"/>
      <c r="O394" s="77"/>
      <c r="P394" s="77"/>
      <c r="Q394" s="77"/>
      <c r="R394" s="49"/>
    </row>
    <row r="395" spans="1:18">
      <c r="A395" s="40"/>
      <c r="B395" s="59"/>
      <c r="C395" s="32" t="s">
        <v>1549</v>
      </c>
      <c r="D395" s="77"/>
      <c r="E395" s="77"/>
      <c r="F395" s="77"/>
      <c r="G395" s="77"/>
      <c r="H395" s="77"/>
      <c r="I395" s="136"/>
      <c r="J395" s="147"/>
      <c r="K395" s="148"/>
      <c r="L395" s="49"/>
      <c r="M395" s="77"/>
      <c r="N395" s="77"/>
      <c r="O395" s="77"/>
      <c r="P395" s="77"/>
      <c r="Q395" s="77"/>
      <c r="R395" s="49"/>
    </row>
    <row r="396" spans="1:18">
      <c r="A396" s="40"/>
      <c r="B396" s="59"/>
      <c r="C396" s="32" t="s">
        <v>1550</v>
      </c>
      <c r="D396" s="77"/>
      <c r="E396" s="77"/>
      <c r="F396" s="77"/>
      <c r="G396" s="77"/>
      <c r="H396" s="77"/>
      <c r="I396" s="137"/>
      <c r="J396" s="143"/>
      <c r="K396" s="48"/>
      <c r="L396" s="49"/>
      <c r="M396" s="77"/>
      <c r="N396" s="77"/>
      <c r="O396" s="77"/>
      <c r="P396" s="77"/>
      <c r="Q396" s="77"/>
      <c r="R396" s="49"/>
    </row>
  </sheetData>
  <mergeCells count="92">
    <mergeCell ref="A1:R1"/>
    <mergeCell ref="A2:R2"/>
    <mergeCell ref="E3:R3"/>
    <mergeCell ref="G4:L4"/>
    <mergeCell ref="M4:N4"/>
    <mergeCell ref="O4:P4"/>
    <mergeCell ref="Q4:R4"/>
    <mergeCell ref="A6:C6"/>
    <mergeCell ref="A3:A5"/>
    <mergeCell ref="A7:A12"/>
    <mergeCell ref="A13:A18"/>
    <mergeCell ref="A19:A48"/>
    <mergeCell ref="A49:A115"/>
    <mergeCell ref="A116:A199"/>
    <mergeCell ref="A200:A396"/>
    <mergeCell ref="B3:B5"/>
    <mergeCell ref="B7:B12"/>
    <mergeCell ref="B13:B18"/>
    <mergeCell ref="B19:B48"/>
    <mergeCell ref="B49:B115"/>
    <mergeCell ref="B116:B199"/>
    <mergeCell ref="B200:B396"/>
    <mergeCell ref="C3:C5"/>
    <mergeCell ref="D3:D5"/>
    <mergeCell ref="D7:D12"/>
    <mergeCell ref="D13:D18"/>
    <mergeCell ref="D19:D48"/>
    <mergeCell ref="D49:D115"/>
    <mergeCell ref="D116:D199"/>
    <mergeCell ref="D200:D396"/>
    <mergeCell ref="E4:E5"/>
    <mergeCell ref="E7:E12"/>
    <mergeCell ref="E13:E18"/>
    <mergeCell ref="E19:E48"/>
    <mergeCell ref="E49:E115"/>
    <mergeCell ref="E116:E199"/>
    <mergeCell ref="E200:E396"/>
    <mergeCell ref="F4:F5"/>
    <mergeCell ref="F7:F12"/>
    <mergeCell ref="F13:F18"/>
    <mergeCell ref="F19:F48"/>
    <mergeCell ref="F49:F115"/>
    <mergeCell ref="F116:F199"/>
    <mergeCell ref="F200:F396"/>
    <mergeCell ref="G7:G12"/>
    <mergeCell ref="G13:G18"/>
    <mergeCell ref="G19:G48"/>
    <mergeCell ref="G49:G115"/>
    <mergeCell ref="G116:G199"/>
    <mergeCell ref="G200:G396"/>
    <mergeCell ref="H7:H12"/>
    <mergeCell ref="H13:H18"/>
    <mergeCell ref="H19:H48"/>
    <mergeCell ref="H49:H115"/>
    <mergeCell ref="H116:H199"/>
    <mergeCell ref="H200:H396"/>
    <mergeCell ref="M7:M12"/>
    <mergeCell ref="M13:M18"/>
    <mergeCell ref="M19:M48"/>
    <mergeCell ref="M49:M115"/>
    <mergeCell ref="M116:M199"/>
    <mergeCell ref="M200:M396"/>
    <mergeCell ref="N7:N12"/>
    <mergeCell ref="N13:N18"/>
    <mergeCell ref="N19:N48"/>
    <mergeCell ref="N49:N115"/>
    <mergeCell ref="N116:N199"/>
    <mergeCell ref="N200:N396"/>
    <mergeCell ref="O7:O12"/>
    <mergeCell ref="O13:O18"/>
    <mergeCell ref="O19:O48"/>
    <mergeCell ref="O49:O115"/>
    <mergeCell ref="O116:O199"/>
    <mergeCell ref="O200:O396"/>
    <mergeCell ref="P7:P12"/>
    <mergeCell ref="P13:P18"/>
    <mergeCell ref="P19:P48"/>
    <mergeCell ref="P49:P115"/>
    <mergeCell ref="P116:P199"/>
    <mergeCell ref="P200:P396"/>
    <mergeCell ref="Q7:Q12"/>
    <mergeCell ref="Q13:Q18"/>
    <mergeCell ref="Q19:Q48"/>
    <mergeCell ref="Q49:Q115"/>
    <mergeCell ref="Q116:Q199"/>
    <mergeCell ref="Q200:Q396"/>
    <mergeCell ref="R7:R12"/>
    <mergeCell ref="R13:R18"/>
    <mergeCell ref="R19:R48"/>
    <mergeCell ref="R49:R115"/>
    <mergeCell ref="R116:R199"/>
    <mergeCell ref="R200:R396"/>
  </mergeCells>
  <conditionalFormatting sqref="C19">
    <cfRule type="duplicateValues" dxfId="0" priority="60"/>
  </conditionalFormatting>
  <conditionalFormatting sqref="C117">
    <cfRule type="duplicateValues" dxfId="1" priority="57"/>
    <cfRule type="duplicateValues" dxfId="0" priority="56"/>
  </conditionalFormatting>
  <conditionalFormatting sqref="I117">
    <cfRule type="duplicateValues" dxfId="1" priority="55"/>
    <cfRule type="duplicateValues" dxfId="0" priority="54"/>
  </conditionalFormatting>
  <conditionalFormatting sqref="C196">
    <cfRule type="duplicateValues" dxfId="0" priority="3"/>
  </conditionalFormatting>
  <conditionalFormatting sqref="C199">
    <cfRule type="duplicateValues" dxfId="0" priority="2"/>
  </conditionalFormatting>
  <conditionalFormatting sqref="C200">
    <cfRule type="duplicateValues" dxfId="1" priority="52"/>
  </conditionalFormatting>
  <conditionalFormatting sqref="I200">
    <cfRule type="duplicateValues" dxfId="1" priority="35"/>
    <cfRule type="duplicateValues" dxfId="0" priority="34"/>
  </conditionalFormatting>
  <conditionalFormatting sqref="C201">
    <cfRule type="duplicateValues" dxfId="1" priority="51"/>
  </conditionalFormatting>
  <conditionalFormatting sqref="C202">
    <cfRule type="duplicateValues" dxfId="1" priority="50"/>
  </conditionalFormatting>
  <conditionalFormatting sqref="I202">
    <cfRule type="duplicateValues" dxfId="1" priority="33"/>
    <cfRule type="duplicateValues" dxfId="0" priority="32"/>
  </conditionalFormatting>
  <conditionalFormatting sqref="C203">
    <cfRule type="duplicateValues" dxfId="1" priority="49"/>
  </conditionalFormatting>
  <conditionalFormatting sqref="C204">
    <cfRule type="duplicateValues" dxfId="1" priority="39"/>
  </conditionalFormatting>
  <conditionalFormatting sqref="C205">
    <cfRule type="duplicateValues" dxfId="1" priority="53"/>
  </conditionalFormatting>
  <conditionalFormatting sqref="C206">
    <cfRule type="duplicateValues" dxfId="1" priority="48"/>
  </conditionalFormatting>
  <conditionalFormatting sqref="I206">
    <cfRule type="duplicateValues" dxfId="1" priority="31"/>
  </conditionalFormatting>
  <conditionalFormatting sqref="C207">
    <cfRule type="duplicateValues" dxfId="1" priority="38"/>
  </conditionalFormatting>
  <conditionalFormatting sqref="I207">
    <cfRule type="duplicateValues" dxfId="1" priority="24"/>
  </conditionalFormatting>
  <conditionalFormatting sqref="C208">
    <cfRule type="duplicateValues" dxfId="1" priority="40"/>
  </conditionalFormatting>
  <conditionalFormatting sqref="I208">
    <cfRule type="duplicateValues" dxfId="1" priority="25"/>
  </conditionalFormatting>
  <conditionalFormatting sqref="C209">
    <cfRule type="duplicateValues" dxfId="1" priority="47"/>
  </conditionalFormatting>
  <conditionalFormatting sqref="I209">
    <cfRule type="duplicateValues" dxfId="1" priority="30"/>
  </conditionalFormatting>
  <conditionalFormatting sqref="C210">
    <cfRule type="duplicateValues" dxfId="1" priority="46"/>
  </conditionalFormatting>
  <conditionalFormatting sqref="I210">
    <cfRule type="duplicateValues" dxfId="1" priority="29"/>
  </conditionalFormatting>
  <conditionalFormatting sqref="C211">
    <cfRule type="duplicateValues" dxfId="1" priority="45"/>
  </conditionalFormatting>
  <conditionalFormatting sqref="I211">
    <cfRule type="duplicateValues" dxfId="1" priority="28"/>
  </conditionalFormatting>
  <conditionalFormatting sqref="C212">
    <cfRule type="duplicateValues" dxfId="1" priority="44"/>
  </conditionalFormatting>
  <conditionalFormatting sqref="I212">
    <cfRule type="duplicateValues" dxfId="1" priority="27"/>
  </conditionalFormatting>
  <conditionalFormatting sqref="C213">
    <cfRule type="duplicateValues" dxfId="1" priority="43"/>
  </conditionalFormatting>
  <conditionalFormatting sqref="I215">
    <cfRule type="duplicateValues" dxfId="1" priority="23"/>
    <cfRule type="duplicateValues" dxfId="0" priority="22"/>
  </conditionalFormatting>
  <conditionalFormatting sqref="I220">
    <cfRule type="duplicateValues" dxfId="1" priority="19"/>
    <cfRule type="duplicateValues" dxfId="0" priority="18"/>
  </conditionalFormatting>
  <conditionalFormatting sqref="I235">
    <cfRule type="duplicateValues" dxfId="1" priority="16"/>
  </conditionalFormatting>
  <conditionalFormatting sqref="I259">
    <cfRule type="duplicateValues" dxfId="1" priority="13"/>
  </conditionalFormatting>
  <conditionalFormatting sqref="I264">
    <cfRule type="duplicateValues" dxfId="1" priority="12"/>
  </conditionalFormatting>
  <conditionalFormatting sqref="I275">
    <cfRule type="duplicateValues" dxfId="1" priority="9"/>
  </conditionalFormatting>
  <conditionalFormatting sqref="C277">
    <cfRule type="duplicateValues" dxfId="1" priority="36"/>
  </conditionalFormatting>
  <conditionalFormatting sqref="C42:C48">
    <cfRule type="duplicateValues" dxfId="0" priority="8"/>
  </conditionalFormatting>
  <conditionalFormatting sqref="C49:C50">
    <cfRule type="duplicateValues" dxfId="1" priority="58"/>
  </conditionalFormatting>
  <conditionalFormatting sqref="C110:C115">
    <cfRule type="duplicateValues" dxfId="0" priority="7"/>
  </conditionalFormatting>
  <conditionalFormatting sqref="C186:C192">
    <cfRule type="duplicateValues" dxfId="0" priority="6"/>
  </conditionalFormatting>
  <conditionalFormatting sqref="C193:C194">
    <cfRule type="duplicateValues" dxfId="0" priority="4"/>
  </conditionalFormatting>
  <conditionalFormatting sqref="C214:C221">
    <cfRule type="duplicateValues" dxfId="1" priority="42"/>
  </conditionalFormatting>
  <conditionalFormatting sqref="C222:C276">
    <cfRule type="duplicateValues" dxfId="1" priority="37"/>
  </conditionalFormatting>
  <conditionalFormatting sqref="I56:I109">
    <cfRule type="duplicateValues" dxfId="1" priority="59"/>
  </conditionalFormatting>
  <conditionalFormatting sqref="I193:I194">
    <cfRule type="duplicateValues" dxfId="0" priority="1"/>
  </conditionalFormatting>
  <conditionalFormatting sqref="I217:I218">
    <cfRule type="duplicateValues" dxfId="1" priority="21"/>
    <cfRule type="duplicateValues" dxfId="0" priority="20"/>
  </conditionalFormatting>
  <conditionalFormatting sqref="I225:I231">
    <cfRule type="duplicateValues" dxfId="1" priority="17"/>
  </conditionalFormatting>
  <conditionalFormatting sqref="I244:I247">
    <cfRule type="duplicateValues" dxfId="1" priority="15"/>
  </conditionalFormatting>
  <conditionalFormatting sqref="I254:I257">
    <cfRule type="duplicateValues" dxfId="1" priority="14"/>
  </conditionalFormatting>
  <conditionalFormatting sqref="I266:I267">
    <cfRule type="duplicateValues" dxfId="1" priority="11"/>
  </conditionalFormatting>
  <conditionalFormatting sqref="I271:I272">
    <cfRule type="duplicateValues" dxfId="1" priority="10"/>
  </conditionalFormatting>
  <conditionalFormatting sqref="C195 C197:C198">
    <cfRule type="duplicateValues" dxfId="0" priority="5"/>
  </conditionalFormatting>
  <conditionalFormatting sqref="C200:C203 C205:C206 C208:C221">
    <cfRule type="duplicateValues" dxfId="0" priority="41"/>
  </conditionalFormatting>
  <conditionalFormatting sqref="I206 I208:I212">
    <cfRule type="duplicateValues" dxfId="0" priority="26"/>
  </conditionalFormatting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5"/>
  <sheetViews>
    <sheetView topLeftCell="C1" workbookViewId="0">
      <selection activeCell="I11" sqref="I11"/>
    </sheetView>
  </sheetViews>
  <sheetFormatPr defaultColWidth="9" defaultRowHeight="14.25"/>
  <cols>
    <col min="1" max="1" width="10.875" style="2" customWidth="1"/>
    <col min="2" max="2" width="11.625" customWidth="1"/>
    <col min="3" max="3" width="9" style="2"/>
    <col min="4" max="4" width="10.375" style="2" customWidth="1"/>
    <col min="5" max="5" width="10.75" style="2" customWidth="1"/>
    <col min="6" max="7" width="10.875" customWidth="1"/>
    <col min="8" max="8" width="11.375" customWidth="1"/>
    <col min="9" max="10" width="11.25" customWidth="1"/>
    <col min="11" max="11" width="12.375" customWidth="1"/>
    <col min="12" max="13" width="11.375" customWidth="1"/>
    <col min="14" max="14" width="11.5" customWidth="1"/>
    <col min="15" max="15" width="11.375" customWidth="1"/>
  </cols>
  <sheetData>
    <row r="1" ht="18.75" spans="1:18">
      <c r="A1" s="109" t="s">
        <v>1551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ht="18.75" spans="1:18">
      <c r="A2" s="89"/>
      <c r="B2" s="110"/>
      <c r="C2" s="110"/>
      <c r="D2" s="110"/>
      <c r="E2" s="110"/>
      <c r="F2" s="110"/>
      <c r="G2" s="89"/>
      <c r="H2" s="111"/>
      <c r="I2" s="110"/>
      <c r="J2" s="110"/>
      <c r="K2" s="118"/>
      <c r="L2" s="118"/>
      <c r="M2" s="119" t="s">
        <v>31</v>
      </c>
      <c r="N2" s="119"/>
      <c r="O2" s="119"/>
      <c r="P2" s="119"/>
      <c r="Q2" s="119"/>
      <c r="R2" s="119"/>
    </row>
    <row r="4" spans="1:18">
      <c r="A4" s="94" t="s">
        <v>32</v>
      </c>
      <c r="B4" s="94" t="s">
        <v>33</v>
      </c>
      <c r="C4" s="94" t="s">
        <v>34</v>
      </c>
      <c r="D4" s="112" t="s">
        <v>3</v>
      </c>
      <c r="E4" s="112" t="s">
        <v>35</v>
      </c>
      <c r="F4" s="112"/>
      <c r="G4" s="112"/>
      <c r="H4" s="112"/>
      <c r="I4" s="112"/>
      <c r="J4" s="120"/>
      <c r="K4" s="113"/>
      <c r="L4" s="112"/>
      <c r="M4" s="112"/>
      <c r="N4" s="112"/>
      <c r="O4" s="112"/>
      <c r="P4" s="112"/>
      <c r="Q4" s="112"/>
      <c r="R4" s="112"/>
    </row>
    <row r="5" spans="1:18">
      <c r="A5" s="94"/>
      <c r="B5" s="94"/>
      <c r="C5" s="94"/>
      <c r="D5" s="112"/>
      <c r="E5" s="112" t="s">
        <v>36</v>
      </c>
      <c r="F5" s="112" t="s">
        <v>37</v>
      </c>
      <c r="G5" s="112" t="s">
        <v>8</v>
      </c>
      <c r="H5" s="112"/>
      <c r="I5" s="112"/>
      <c r="J5" s="120"/>
      <c r="K5" s="113"/>
      <c r="L5" s="112"/>
      <c r="M5" s="112" t="s">
        <v>9</v>
      </c>
      <c r="N5" s="112"/>
      <c r="O5" s="112" t="s">
        <v>10</v>
      </c>
      <c r="P5" s="112"/>
      <c r="Q5" s="112" t="s">
        <v>11</v>
      </c>
      <c r="R5" s="112"/>
    </row>
    <row r="6" spans="1:18">
      <c r="A6" s="94"/>
      <c r="B6" s="94"/>
      <c r="C6" s="94"/>
      <c r="D6" s="112"/>
      <c r="E6" s="112"/>
      <c r="F6" s="112"/>
      <c r="G6" s="112" t="s">
        <v>4</v>
      </c>
      <c r="H6" s="112" t="s">
        <v>5</v>
      </c>
      <c r="I6" s="94" t="s">
        <v>34</v>
      </c>
      <c r="J6" s="120" t="s">
        <v>38</v>
      </c>
      <c r="K6" s="113" t="s">
        <v>4</v>
      </c>
      <c r="L6" s="112" t="s">
        <v>5</v>
      </c>
      <c r="M6" s="112" t="s">
        <v>4</v>
      </c>
      <c r="N6" s="112" t="s">
        <v>5</v>
      </c>
      <c r="O6" s="112" t="s">
        <v>4</v>
      </c>
      <c r="P6" s="112" t="s">
        <v>5</v>
      </c>
      <c r="Q6" s="112" t="s">
        <v>4</v>
      </c>
      <c r="R6" s="112" t="s">
        <v>5</v>
      </c>
    </row>
    <row r="7" spans="1:18">
      <c r="A7" s="94" t="s">
        <v>3</v>
      </c>
      <c r="B7" s="94"/>
      <c r="C7" s="94"/>
      <c r="D7" s="113">
        <f>SUM(E7:F7)</f>
        <v>4030.1</v>
      </c>
      <c r="E7" s="94">
        <f>SUM(K7+M7+O7+Q7)</f>
        <v>3806.87</v>
      </c>
      <c r="F7" s="94">
        <f>SUM(H7+N7+P7+R7)</f>
        <v>223.23</v>
      </c>
      <c r="G7" s="94">
        <v>126.54</v>
      </c>
      <c r="H7" s="94">
        <v>0.4</v>
      </c>
      <c r="I7" s="94"/>
      <c r="J7" s="120"/>
      <c r="K7" s="113">
        <v>126.54</v>
      </c>
      <c r="L7" s="94">
        <v>0.4</v>
      </c>
      <c r="M7" s="94">
        <v>167.03</v>
      </c>
      <c r="N7" s="94">
        <v>3.05</v>
      </c>
      <c r="O7" s="113">
        <v>1456.1</v>
      </c>
      <c r="P7" s="94">
        <v>19.78</v>
      </c>
      <c r="Q7" s="94">
        <v>2057.2</v>
      </c>
      <c r="R7" s="94">
        <v>200</v>
      </c>
    </row>
    <row r="8" spans="1:18">
      <c r="A8" s="104">
        <v>1</v>
      </c>
      <c r="B8" s="104" t="s">
        <v>39</v>
      </c>
      <c r="C8" s="104" t="s">
        <v>67</v>
      </c>
      <c r="D8" s="114">
        <v>2239.29</v>
      </c>
      <c r="E8" s="113">
        <f>SUM(G8+M8+O8+Q8)</f>
        <v>2432.14</v>
      </c>
      <c r="F8" s="114">
        <f>SUM(H8+N8+P8+R8)</f>
        <v>207.15</v>
      </c>
      <c r="G8" s="114">
        <v>14.94</v>
      </c>
      <c r="H8" s="114"/>
      <c r="I8" s="114" t="s">
        <v>67</v>
      </c>
      <c r="J8" s="117" t="s">
        <v>378</v>
      </c>
      <c r="K8" s="114">
        <v>0.01</v>
      </c>
      <c r="L8" s="114"/>
      <c r="M8" s="114">
        <v>32.57</v>
      </c>
      <c r="N8" s="114">
        <v>0.85</v>
      </c>
      <c r="O8" s="114">
        <v>608.4</v>
      </c>
      <c r="P8" s="114">
        <v>6.3</v>
      </c>
      <c r="Q8" s="114">
        <v>1776.23</v>
      </c>
      <c r="R8" s="114">
        <v>200</v>
      </c>
    </row>
    <row r="9" spans="1:18">
      <c r="A9" s="104"/>
      <c r="B9" s="104"/>
      <c r="C9" s="104" t="s">
        <v>42</v>
      </c>
      <c r="D9" s="114"/>
      <c r="E9" s="113"/>
      <c r="F9" s="114"/>
      <c r="G9" s="114"/>
      <c r="H9" s="114"/>
      <c r="I9" s="114" t="s">
        <v>42</v>
      </c>
      <c r="J9" s="117"/>
      <c r="K9" s="114"/>
      <c r="L9" s="114"/>
      <c r="M9" s="114"/>
      <c r="N9" s="114"/>
      <c r="O9" s="114"/>
      <c r="P9" s="114"/>
      <c r="Q9" s="114"/>
      <c r="R9" s="114"/>
    </row>
    <row r="10" spans="1:18">
      <c r="A10" s="104"/>
      <c r="B10" s="104"/>
      <c r="C10" s="104" t="s">
        <v>197</v>
      </c>
      <c r="D10" s="114"/>
      <c r="E10" s="113"/>
      <c r="F10" s="114"/>
      <c r="G10" s="114"/>
      <c r="H10" s="114"/>
      <c r="I10" s="114" t="s">
        <v>197</v>
      </c>
      <c r="J10" s="117" t="s">
        <v>493</v>
      </c>
      <c r="K10" s="114">
        <v>0.61</v>
      </c>
      <c r="L10" s="121"/>
      <c r="M10" s="114"/>
      <c r="N10" s="114"/>
      <c r="O10" s="114"/>
      <c r="P10" s="114"/>
      <c r="Q10" s="114"/>
      <c r="R10" s="114"/>
    </row>
    <row r="11" spans="1:18">
      <c r="A11" s="104"/>
      <c r="B11" s="104"/>
      <c r="C11" s="104" t="s">
        <v>84</v>
      </c>
      <c r="D11" s="114"/>
      <c r="E11" s="113"/>
      <c r="F11" s="114"/>
      <c r="G11" s="114"/>
      <c r="H11" s="114"/>
      <c r="I11" s="114" t="s">
        <v>84</v>
      </c>
      <c r="J11" s="117"/>
      <c r="K11" s="114"/>
      <c r="L11" s="114"/>
      <c r="M11" s="114"/>
      <c r="N11" s="114"/>
      <c r="O11" s="114"/>
      <c r="P11" s="114"/>
      <c r="Q11" s="114"/>
      <c r="R11" s="114"/>
    </row>
    <row r="12" spans="1:18">
      <c r="A12" s="104"/>
      <c r="B12" s="104"/>
      <c r="C12" s="104" t="s">
        <v>49</v>
      </c>
      <c r="D12" s="114"/>
      <c r="E12" s="113"/>
      <c r="F12" s="114"/>
      <c r="G12" s="114"/>
      <c r="H12" s="114"/>
      <c r="I12" s="114" t="s">
        <v>49</v>
      </c>
      <c r="J12" s="117" t="s">
        <v>1552</v>
      </c>
      <c r="K12" s="114">
        <v>14.11</v>
      </c>
      <c r="L12" s="114"/>
      <c r="M12" s="114"/>
      <c r="N12" s="114"/>
      <c r="O12" s="114"/>
      <c r="P12" s="114"/>
      <c r="Q12" s="114"/>
      <c r="R12" s="114"/>
    </row>
    <row r="13" spans="1:18">
      <c r="A13" s="104"/>
      <c r="B13" s="104"/>
      <c r="C13" s="104" t="s">
        <v>583</v>
      </c>
      <c r="D13" s="114"/>
      <c r="E13" s="113"/>
      <c r="F13" s="114"/>
      <c r="G13" s="114"/>
      <c r="H13" s="114"/>
      <c r="I13" s="114" t="s">
        <v>583</v>
      </c>
      <c r="J13" s="117" t="s">
        <v>378</v>
      </c>
      <c r="K13" s="114">
        <v>0.21</v>
      </c>
      <c r="L13" s="114"/>
      <c r="M13" s="114"/>
      <c r="N13" s="114"/>
      <c r="O13" s="114"/>
      <c r="P13" s="114"/>
      <c r="Q13" s="114"/>
      <c r="R13" s="114"/>
    </row>
    <row r="14" spans="1:18">
      <c r="A14" s="104"/>
      <c r="B14" s="104"/>
      <c r="C14" s="104" t="s">
        <v>1553</v>
      </c>
      <c r="D14" s="114"/>
      <c r="E14" s="113"/>
      <c r="F14" s="114"/>
      <c r="G14" s="114"/>
      <c r="H14" s="114"/>
      <c r="I14" s="114" t="s">
        <v>1553</v>
      </c>
      <c r="J14" s="117"/>
      <c r="K14" s="114"/>
      <c r="L14" s="114"/>
      <c r="M14" s="114"/>
      <c r="N14" s="114"/>
      <c r="O14" s="114"/>
      <c r="P14" s="114"/>
      <c r="Q14" s="114"/>
      <c r="R14" s="114"/>
    </row>
    <row r="15" spans="1:18">
      <c r="A15" s="104">
        <v>2</v>
      </c>
      <c r="B15" s="104" t="s">
        <v>702</v>
      </c>
      <c r="C15" s="104" t="s">
        <v>194</v>
      </c>
      <c r="D15" s="114">
        <v>675</v>
      </c>
      <c r="E15" s="113">
        <f>SUM(G15+M15+O15+Q15)</f>
        <v>671.9</v>
      </c>
      <c r="F15" s="114">
        <f>SUM(H15+N15+P15)</f>
        <v>3.1</v>
      </c>
      <c r="G15" s="114">
        <v>25.39</v>
      </c>
      <c r="H15" s="114">
        <v>0.4</v>
      </c>
      <c r="I15" s="114" t="s">
        <v>194</v>
      </c>
      <c r="J15" s="117"/>
      <c r="K15" s="114"/>
      <c r="L15" s="114"/>
      <c r="M15" s="114">
        <v>47.2</v>
      </c>
      <c r="N15" s="114">
        <v>0.2</v>
      </c>
      <c r="O15" s="114">
        <v>398.09</v>
      </c>
      <c r="P15" s="114">
        <v>2.5</v>
      </c>
      <c r="Q15" s="114">
        <v>201.22</v>
      </c>
      <c r="R15" s="114"/>
    </row>
    <row r="16" spans="1:18">
      <c r="A16" s="104"/>
      <c r="B16" s="104"/>
      <c r="C16" s="104" t="s">
        <v>427</v>
      </c>
      <c r="D16" s="114"/>
      <c r="E16" s="113"/>
      <c r="F16" s="114"/>
      <c r="G16" s="114"/>
      <c r="H16" s="114"/>
      <c r="I16" s="114" t="s">
        <v>427</v>
      </c>
      <c r="J16" s="117"/>
      <c r="K16" s="114"/>
      <c r="L16" s="114"/>
      <c r="M16" s="114"/>
      <c r="N16" s="114"/>
      <c r="O16" s="114"/>
      <c r="P16" s="114"/>
      <c r="Q16" s="114"/>
      <c r="R16" s="114"/>
    </row>
    <row r="17" spans="1:18">
      <c r="A17" s="104"/>
      <c r="B17" s="104"/>
      <c r="C17" s="104" t="s">
        <v>50</v>
      </c>
      <c r="D17" s="114"/>
      <c r="E17" s="113"/>
      <c r="F17" s="114"/>
      <c r="G17" s="114"/>
      <c r="H17" s="114"/>
      <c r="I17" s="114" t="s">
        <v>50</v>
      </c>
      <c r="J17" s="117" t="s">
        <v>493</v>
      </c>
      <c r="K17" s="114">
        <v>0.89</v>
      </c>
      <c r="L17" s="114"/>
      <c r="M17" s="114"/>
      <c r="N17" s="114"/>
      <c r="O17" s="114"/>
      <c r="P17" s="114"/>
      <c r="Q17" s="114"/>
      <c r="R17" s="114"/>
    </row>
    <row r="18" spans="1:18">
      <c r="A18" s="104"/>
      <c r="B18" s="104"/>
      <c r="C18" s="104" t="s">
        <v>935</v>
      </c>
      <c r="D18" s="114"/>
      <c r="E18" s="113"/>
      <c r="F18" s="114"/>
      <c r="G18" s="114"/>
      <c r="H18" s="114"/>
      <c r="I18" s="114" t="s">
        <v>935</v>
      </c>
      <c r="J18" s="117"/>
      <c r="K18" s="114"/>
      <c r="L18" s="114"/>
      <c r="M18" s="114"/>
      <c r="N18" s="114"/>
      <c r="O18" s="114"/>
      <c r="P18" s="114"/>
      <c r="Q18" s="114"/>
      <c r="R18" s="114"/>
    </row>
    <row r="19" spans="1:18">
      <c r="A19" s="104"/>
      <c r="B19" s="104"/>
      <c r="C19" s="104" t="s">
        <v>1554</v>
      </c>
      <c r="D19" s="114"/>
      <c r="E19" s="113"/>
      <c r="F19" s="114"/>
      <c r="G19" s="114"/>
      <c r="H19" s="114"/>
      <c r="I19" s="114" t="s">
        <v>1554</v>
      </c>
      <c r="J19" s="117"/>
      <c r="K19" s="114"/>
      <c r="L19" s="114"/>
      <c r="M19" s="114"/>
      <c r="N19" s="114"/>
      <c r="O19" s="114"/>
      <c r="P19" s="114"/>
      <c r="Q19" s="114"/>
      <c r="R19" s="114"/>
    </row>
    <row r="20" spans="1:18">
      <c r="A20" s="104"/>
      <c r="B20" s="104"/>
      <c r="C20" s="104" t="s">
        <v>267</v>
      </c>
      <c r="D20" s="114"/>
      <c r="E20" s="113"/>
      <c r="F20" s="114"/>
      <c r="G20" s="114"/>
      <c r="H20" s="114"/>
      <c r="I20" s="114" t="s">
        <v>267</v>
      </c>
      <c r="J20" s="117" t="s">
        <v>223</v>
      </c>
      <c r="K20" s="114">
        <v>0.11</v>
      </c>
      <c r="L20" s="121"/>
      <c r="M20" s="114"/>
      <c r="N20" s="114"/>
      <c r="O20" s="114"/>
      <c r="P20" s="114"/>
      <c r="Q20" s="114"/>
      <c r="R20" s="114"/>
    </row>
    <row r="21" spans="1:18">
      <c r="A21" s="104"/>
      <c r="B21" s="104"/>
      <c r="C21" s="104" t="s">
        <v>102</v>
      </c>
      <c r="D21" s="114"/>
      <c r="E21" s="113"/>
      <c r="F21" s="114"/>
      <c r="G21" s="114"/>
      <c r="H21" s="114"/>
      <c r="I21" s="114" t="s">
        <v>102</v>
      </c>
      <c r="J21" s="117" t="s">
        <v>489</v>
      </c>
      <c r="K21" s="114">
        <v>24.01</v>
      </c>
      <c r="L21" s="114">
        <v>0.4</v>
      </c>
      <c r="M21" s="114"/>
      <c r="N21" s="114"/>
      <c r="O21" s="114"/>
      <c r="P21" s="114"/>
      <c r="Q21" s="114"/>
      <c r="R21" s="114"/>
    </row>
    <row r="22" spans="1:18">
      <c r="A22" s="104"/>
      <c r="B22" s="104"/>
      <c r="C22" s="104" t="s">
        <v>1386</v>
      </c>
      <c r="D22" s="114"/>
      <c r="E22" s="113"/>
      <c r="F22" s="114"/>
      <c r="G22" s="114"/>
      <c r="H22" s="114"/>
      <c r="I22" s="114" t="s">
        <v>1386</v>
      </c>
      <c r="J22" s="117"/>
      <c r="K22" s="114"/>
      <c r="L22" s="114"/>
      <c r="M22" s="114"/>
      <c r="N22" s="114"/>
      <c r="O22" s="114"/>
      <c r="P22" s="114"/>
      <c r="Q22" s="114"/>
      <c r="R22" s="114"/>
    </row>
    <row r="23" spans="1:18">
      <c r="A23" s="104"/>
      <c r="B23" s="104"/>
      <c r="C23" s="104" t="s">
        <v>198</v>
      </c>
      <c r="D23" s="114"/>
      <c r="E23" s="113"/>
      <c r="F23" s="114"/>
      <c r="G23" s="114"/>
      <c r="H23" s="114"/>
      <c r="I23" s="114" t="s">
        <v>198</v>
      </c>
      <c r="J23" s="117"/>
      <c r="K23" s="114"/>
      <c r="L23" s="114"/>
      <c r="M23" s="114"/>
      <c r="N23" s="114"/>
      <c r="O23" s="114"/>
      <c r="P23" s="114"/>
      <c r="Q23" s="114"/>
      <c r="R23" s="114"/>
    </row>
    <row r="24" spans="1:18">
      <c r="A24" s="104"/>
      <c r="B24" s="104"/>
      <c r="C24" s="104" t="s">
        <v>115</v>
      </c>
      <c r="D24" s="114"/>
      <c r="E24" s="113"/>
      <c r="F24" s="114"/>
      <c r="G24" s="114"/>
      <c r="H24" s="114"/>
      <c r="I24" s="114" t="s">
        <v>115</v>
      </c>
      <c r="J24" s="117"/>
      <c r="K24" s="114"/>
      <c r="L24" s="114"/>
      <c r="M24" s="114"/>
      <c r="N24" s="114"/>
      <c r="O24" s="114"/>
      <c r="P24" s="114"/>
      <c r="Q24" s="114"/>
      <c r="R24" s="114"/>
    </row>
    <row r="25" spans="1:18">
      <c r="A25" s="104"/>
      <c r="B25" s="104"/>
      <c r="C25" s="104" t="s">
        <v>116</v>
      </c>
      <c r="D25" s="114"/>
      <c r="E25" s="113"/>
      <c r="F25" s="114"/>
      <c r="G25" s="114"/>
      <c r="H25" s="114"/>
      <c r="I25" s="114" t="s">
        <v>116</v>
      </c>
      <c r="J25" s="117" t="s">
        <v>489</v>
      </c>
      <c r="K25" s="114">
        <v>0.38</v>
      </c>
      <c r="L25" s="114"/>
      <c r="M25" s="114"/>
      <c r="N25" s="114"/>
      <c r="O25" s="114"/>
      <c r="P25" s="114"/>
      <c r="Q25" s="114"/>
      <c r="R25" s="114"/>
    </row>
    <row r="26" spans="1:18">
      <c r="A26" s="104">
        <v>3</v>
      </c>
      <c r="B26" s="104" t="s">
        <v>704</v>
      </c>
      <c r="C26" s="104" t="s">
        <v>345</v>
      </c>
      <c r="D26" s="114">
        <v>584.23</v>
      </c>
      <c r="E26" s="113">
        <f>G26+M26+O26+Q26</f>
        <v>572.93</v>
      </c>
      <c r="F26" s="114">
        <f>SUM(H26+N26+P26+R26)</f>
        <v>11.3</v>
      </c>
      <c r="G26" s="114">
        <v>72.29</v>
      </c>
      <c r="H26" s="115">
        <v>0</v>
      </c>
      <c r="I26" s="114" t="s">
        <v>345</v>
      </c>
      <c r="J26" s="117" t="s">
        <v>470</v>
      </c>
      <c r="K26" s="114">
        <v>0.08</v>
      </c>
      <c r="L26" s="114"/>
      <c r="M26" s="114">
        <v>58.81</v>
      </c>
      <c r="N26" s="114">
        <v>2</v>
      </c>
      <c r="O26" s="114">
        <v>393.03</v>
      </c>
      <c r="P26" s="114">
        <v>9.3</v>
      </c>
      <c r="Q26" s="114">
        <v>48.8</v>
      </c>
      <c r="R26" s="114"/>
    </row>
    <row r="27" spans="1:18">
      <c r="A27" s="104"/>
      <c r="B27" s="104"/>
      <c r="C27" s="104" t="s">
        <v>1555</v>
      </c>
      <c r="D27" s="114"/>
      <c r="E27" s="113"/>
      <c r="F27" s="114"/>
      <c r="G27" s="114"/>
      <c r="H27" s="115"/>
      <c r="I27" s="114" t="s">
        <v>1555</v>
      </c>
      <c r="J27" s="117"/>
      <c r="K27" s="114"/>
      <c r="L27" s="114"/>
      <c r="M27" s="114"/>
      <c r="N27" s="114"/>
      <c r="O27" s="114"/>
      <c r="P27" s="114"/>
      <c r="Q27" s="114"/>
      <c r="R27" s="114"/>
    </row>
    <row r="28" spans="1:18">
      <c r="A28" s="104"/>
      <c r="B28" s="104"/>
      <c r="C28" s="104" t="s">
        <v>552</v>
      </c>
      <c r="D28" s="114"/>
      <c r="E28" s="113"/>
      <c r="F28" s="114"/>
      <c r="G28" s="114"/>
      <c r="H28" s="115"/>
      <c r="I28" s="114" t="s">
        <v>552</v>
      </c>
      <c r="J28" s="117"/>
      <c r="K28" s="114"/>
      <c r="L28" s="114"/>
      <c r="M28" s="114"/>
      <c r="N28" s="114"/>
      <c r="O28" s="114"/>
      <c r="P28" s="114"/>
      <c r="Q28" s="114"/>
      <c r="R28" s="114"/>
    </row>
    <row r="29" spans="1:18">
      <c r="A29" s="104"/>
      <c r="B29" s="104"/>
      <c r="C29" s="104" t="s">
        <v>532</v>
      </c>
      <c r="D29" s="114"/>
      <c r="E29" s="113"/>
      <c r="F29" s="114"/>
      <c r="G29" s="114"/>
      <c r="H29" s="115"/>
      <c r="I29" s="114" t="s">
        <v>532</v>
      </c>
      <c r="J29" s="117" t="s">
        <v>254</v>
      </c>
      <c r="K29" s="114">
        <v>0.05</v>
      </c>
      <c r="L29" s="121"/>
      <c r="M29" s="114"/>
      <c r="N29" s="114"/>
      <c r="O29" s="114"/>
      <c r="P29" s="114"/>
      <c r="Q29" s="114"/>
      <c r="R29" s="114"/>
    </row>
    <row r="30" spans="1:18">
      <c r="A30" s="104"/>
      <c r="B30" s="104"/>
      <c r="C30" s="104" t="s">
        <v>317</v>
      </c>
      <c r="D30" s="114"/>
      <c r="E30" s="113"/>
      <c r="F30" s="114"/>
      <c r="G30" s="114"/>
      <c r="H30" s="115"/>
      <c r="I30" s="114" t="s">
        <v>317</v>
      </c>
      <c r="J30" s="117" t="s">
        <v>533</v>
      </c>
      <c r="K30" s="114">
        <v>1.46</v>
      </c>
      <c r="L30" s="114"/>
      <c r="M30" s="114"/>
      <c r="N30" s="114"/>
      <c r="O30" s="114"/>
      <c r="P30" s="114"/>
      <c r="Q30" s="114"/>
      <c r="R30" s="114"/>
    </row>
    <row r="31" spans="1:18">
      <c r="A31" s="104"/>
      <c r="B31" s="104"/>
      <c r="C31" s="94" t="s">
        <v>54</v>
      </c>
      <c r="D31" s="114"/>
      <c r="E31" s="113"/>
      <c r="F31" s="114"/>
      <c r="G31" s="114"/>
      <c r="H31" s="115"/>
      <c r="I31" s="113" t="s">
        <v>54</v>
      </c>
      <c r="J31" s="117" t="s">
        <v>152</v>
      </c>
      <c r="K31" s="114">
        <v>12.75</v>
      </c>
      <c r="L31" s="114"/>
      <c r="M31" s="114"/>
      <c r="N31" s="114"/>
      <c r="O31" s="114"/>
      <c r="P31" s="114"/>
      <c r="Q31" s="114"/>
      <c r="R31" s="114"/>
    </row>
    <row r="32" spans="1:18">
      <c r="A32" s="104"/>
      <c r="B32" s="104"/>
      <c r="C32" s="97" t="s">
        <v>81</v>
      </c>
      <c r="D32" s="114"/>
      <c r="E32" s="113"/>
      <c r="F32" s="114"/>
      <c r="G32" s="114"/>
      <c r="H32" s="115"/>
      <c r="I32" s="121" t="s">
        <v>81</v>
      </c>
      <c r="J32" s="117"/>
      <c r="K32" s="114">
        <v>6.49</v>
      </c>
      <c r="L32" s="114">
        <v>0</v>
      </c>
      <c r="M32" s="114"/>
      <c r="N32" s="114"/>
      <c r="O32" s="114"/>
      <c r="P32" s="114"/>
      <c r="Q32" s="114"/>
      <c r="R32" s="114"/>
    </row>
    <row r="33" spans="1:18">
      <c r="A33" s="104"/>
      <c r="B33" s="104"/>
      <c r="C33" s="104" t="s">
        <v>1556</v>
      </c>
      <c r="D33" s="114"/>
      <c r="E33" s="113"/>
      <c r="F33" s="114"/>
      <c r="G33" s="114"/>
      <c r="H33" s="115"/>
      <c r="I33" s="114" t="s">
        <v>1556</v>
      </c>
      <c r="J33" s="117" t="s">
        <v>152</v>
      </c>
      <c r="K33" s="114">
        <v>0.05</v>
      </c>
      <c r="L33" s="114"/>
      <c r="M33" s="114"/>
      <c r="N33" s="114"/>
      <c r="O33" s="114"/>
      <c r="P33" s="114"/>
      <c r="Q33" s="114"/>
      <c r="R33" s="114"/>
    </row>
    <row r="34" spans="1:18">
      <c r="A34" s="104"/>
      <c r="B34" s="104"/>
      <c r="C34" s="104" t="s">
        <v>1101</v>
      </c>
      <c r="D34" s="114"/>
      <c r="E34" s="113"/>
      <c r="F34" s="114"/>
      <c r="G34" s="114"/>
      <c r="H34" s="115"/>
      <c r="I34" s="114" t="s">
        <v>1101</v>
      </c>
      <c r="J34" s="117"/>
      <c r="K34" s="114"/>
      <c r="L34" s="114"/>
      <c r="M34" s="114"/>
      <c r="N34" s="114"/>
      <c r="O34" s="114"/>
      <c r="P34" s="114"/>
      <c r="Q34" s="114"/>
      <c r="R34" s="114"/>
    </row>
    <row r="35" spans="1:18">
      <c r="A35" s="104"/>
      <c r="B35" s="104"/>
      <c r="C35" s="104" t="s">
        <v>90</v>
      </c>
      <c r="D35" s="114"/>
      <c r="E35" s="113"/>
      <c r="F35" s="114"/>
      <c r="G35" s="114"/>
      <c r="H35" s="115"/>
      <c r="I35" s="114" t="s">
        <v>90</v>
      </c>
      <c r="J35" s="117" t="s">
        <v>588</v>
      </c>
      <c r="K35" s="114">
        <v>19.3</v>
      </c>
      <c r="L35" s="114"/>
      <c r="M35" s="114"/>
      <c r="N35" s="114"/>
      <c r="O35" s="114"/>
      <c r="P35" s="114"/>
      <c r="Q35" s="114"/>
      <c r="R35" s="114"/>
    </row>
    <row r="36" spans="1:18">
      <c r="A36" s="104"/>
      <c r="B36" s="104"/>
      <c r="C36" s="104" t="s">
        <v>1557</v>
      </c>
      <c r="D36" s="114"/>
      <c r="E36" s="113"/>
      <c r="F36" s="114"/>
      <c r="G36" s="114"/>
      <c r="H36" s="115"/>
      <c r="I36" s="114" t="s">
        <v>1557</v>
      </c>
      <c r="J36" s="117" t="s">
        <v>152</v>
      </c>
      <c r="K36" s="114">
        <v>0.1</v>
      </c>
      <c r="L36" s="114"/>
      <c r="M36" s="114"/>
      <c r="N36" s="114"/>
      <c r="O36" s="114"/>
      <c r="P36" s="114"/>
      <c r="Q36" s="114"/>
      <c r="R36" s="114"/>
    </row>
    <row r="37" spans="1:18">
      <c r="A37" s="104"/>
      <c r="B37" s="104"/>
      <c r="C37" s="104" t="s">
        <v>547</v>
      </c>
      <c r="D37" s="114"/>
      <c r="E37" s="113"/>
      <c r="F37" s="114"/>
      <c r="G37" s="114"/>
      <c r="H37" s="115"/>
      <c r="I37" s="114" t="s">
        <v>547</v>
      </c>
      <c r="J37" s="117"/>
      <c r="K37" s="114"/>
      <c r="L37" s="114"/>
      <c r="M37" s="114"/>
      <c r="N37" s="114"/>
      <c r="O37" s="114"/>
      <c r="P37" s="114"/>
      <c r="Q37" s="114"/>
      <c r="R37" s="114"/>
    </row>
    <row r="38" spans="1:18">
      <c r="A38" s="104"/>
      <c r="B38" s="104"/>
      <c r="C38" s="104" t="s">
        <v>182</v>
      </c>
      <c r="D38" s="114"/>
      <c r="E38" s="113"/>
      <c r="F38" s="114"/>
      <c r="G38" s="114"/>
      <c r="H38" s="115"/>
      <c r="I38" s="114" t="s">
        <v>182</v>
      </c>
      <c r="J38" s="117"/>
      <c r="K38" s="114"/>
      <c r="L38" s="114"/>
      <c r="M38" s="114"/>
      <c r="N38" s="114"/>
      <c r="O38" s="114"/>
      <c r="P38" s="114"/>
      <c r="Q38" s="114"/>
      <c r="R38" s="114"/>
    </row>
    <row r="39" spans="1:18">
      <c r="A39" s="104"/>
      <c r="B39" s="104"/>
      <c r="C39" s="104" t="s">
        <v>89</v>
      </c>
      <c r="D39" s="114"/>
      <c r="E39" s="113"/>
      <c r="F39" s="114"/>
      <c r="G39" s="114"/>
      <c r="H39" s="115"/>
      <c r="I39" s="114" t="s">
        <v>89</v>
      </c>
      <c r="J39" s="117" t="s">
        <v>733</v>
      </c>
      <c r="K39" s="114">
        <v>11.65</v>
      </c>
      <c r="L39" s="114"/>
      <c r="M39" s="114"/>
      <c r="N39" s="114"/>
      <c r="O39" s="114"/>
      <c r="P39" s="114"/>
      <c r="Q39" s="114"/>
      <c r="R39" s="114"/>
    </row>
    <row r="40" spans="1:18">
      <c r="A40" s="104"/>
      <c r="B40" s="104"/>
      <c r="C40" s="104" t="s">
        <v>1070</v>
      </c>
      <c r="D40" s="114"/>
      <c r="E40" s="113"/>
      <c r="F40" s="114"/>
      <c r="G40" s="114"/>
      <c r="H40" s="115"/>
      <c r="I40" s="114" t="s">
        <v>1070</v>
      </c>
      <c r="J40" s="117"/>
      <c r="K40" s="114"/>
      <c r="L40" s="114"/>
      <c r="M40" s="114"/>
      <c r="N40" s="114"/>
      <c r="O40" s="114"/>
      <c r="P40" s="114"/>
      <c r="Q40" s="114"/>
      <c r="R40" s="114"/>
    </row>
    <row r="41" spans="1:18">
      <c r="A41" s="104"/>
      <c r="B41" s="104"/>
      <c r="C41" s="104" t="s">
        <v>511</v>
      </c>
      <c r="D41" s="114"/>
      <c r="E41" s="113"/>
      <c r="F41" s="114"/>
      <c r="G41" s="114"/>
      <c r="H41" s="115"/>
      <c r="I41" s="114" t="s">
        <v>511</v>
      </c>
      <c r="J41" s="117"/>
      <c r="K41" s="114"/>
      <c r="L41" s="114"/>
      <c r="M41" s="114"/>
      <c r="N41" s="114"/>
      <c r="O41" s="114"/>
      <c r="P41" s="114"/>
      <c r="Q41" s="114"/>
      <c r="R41" s="114"/>
    </row>
    <row r="42" spans="1:18">
      <c r="A42" s="104"/>
      <c r="B42" s="104"/>
      <c r="C42" s="104" t="s">
        <v>130</v>
      </c>
      <c r="D42" s="114"/>
      <c r="E42" s="113"/>
      <c r="F42" s="114"/>
      <c r="G42" s="114"/>
      <c r="H42" s="115"/>
      <c r="I42" s="114" t="s">
        <v>130</v>
      </c>
      <c r="J42" s="117" t="s">
        <v>611</v>
      </c>
      <c r="K42" s="114">
        <v>18</v>
      </c>
      <c r="L42" s="114">
        <v>0</v>
      </c>
      <c r="M42" s="114"/>
      <c r="N42" s="114"/>
      <c r="O42" s="114"/>
      <c r="P42" s="114"/>
      <c r="Q42" s="114"/>
      <c r="R42" s="114"/>
    </row>
    <row r="43" spans="1:18">
      <c r="A43" s="104"/>
      <c r="B43" s="104"/>
      <c r="C43" s="104" t="s">
        <v>40</v>
      </c>
      <c r="D43" s="114"/>
      <c r="E43" s="113"/>
      <c r="F43" s="114"/>
      <c r="G43" s="114"/>
      <c r="H43" s="115"/>
      <c r="I43" s="114" t="s">
        <v>40</v>
      </c>
      <c r="J43" s="117"/>
      <c r="K43" s="114"/>
      <c r="L43" s="121"/>
      <c r="M43" s="114"/>
      <c r="N43" s="114"/>
      <c r="O43" s="114"/>
      <c r="P43" s="114"/>
      <c r="Q43" s="114"/>
      <c r="R43" s="114"/>
    </row>
    <row r="44" spans="1:18">
      <c r="A44" s="104"/>
      <c r="B44" s="104"/>
      <c r="C44" s="104" t="s">
        <v>726</v>
      </c>
      <c r="D44" s="114"/>
      <c r="E44" s="113"/>
      <c r="F44" s="114"/>
      <c r="G44" s="114"/>
      <c r="H44" s="115"/>
      <c r="I44" s="114" t="s">
        <v>726</v>
      </c>
      <c r="J44" s="117"/>
      <c r="K44" s="114"/>
      <c r="L44" s="114"/>
      <c r="M44" s="114"/>
      <c r="N44" s="114"/>
      <c r="O44" s="114"/>
      <c r="P44" s="114"/>
      <c r="Q44" s="114"/>
      <c r="R44" s="114"/>
    </row>
    <row r="45" spans="1:18">
      <c r="A45" s="104"/>
      <c r="B45" s="104"/>
      <c r="C45" s="104" t="s">
        <v>309</v>
      </c>
      <c r="D45" s="114"/>
      <c r="E45" s="113"/>
      <c r="F45" s="114"/>
      <c r="G45" s="114"/>
      <c r="H45" s="115"/>
      <c r="I45" s="114" t="s">
        <v>309</v>
      </c>
      <c r="J45" s="117" t="s">
        <v>152</v>
      </c>
      <c r="K45" s="114">
        <v>0.1</v>
      </c>
      <c r="L45" s="121"/>
      <c r="M45" s="114"/>
      <c r="N45" s="114"/>
      <c r="O45" s="114"/>
      <c r="P45" s="114"/>
      <c r="Q45" s="114"/>
      <c r="R45" s="114"/>
    </row>
    <row r="46" spans="1:18">
      <c r="A46" s="104"/>
      <c r="B46" s="104"/>
      <c r="C46" s="104" t="s">
        <v>1558</v>
      </c>
      <c r="D46" s="114"/>
      <c r="E46" s="113"/>
      <c r="F46" s="114"/>
      <c r="G46" s="114"/>
      <c r="H46" s="115"/>
      <c r="I46" s="114" t="s">
        <v>1558</v>
      </c>
      <c r="J46" s="122" t="s">
        <v>203</v>
      </c>
      <c r="K46" s="115">
        <v>0.1</v>
      </c>
      <c r="L46" s="114"/>
      <c r="M46" s="114"/>
      <c r="N46" s="114"/>
      <c r="O46" s="114"/>
      <c r="P46" s="114"/>
      <c r="Q46" s="114"/>
      <c r="R46" s="114"/>
    </row>
    <row r="47" spans="1:18">
      <c r="A47" s="104"/>
      <c r="B47" s="104"/>
      <c r="C47" s="116" t="s">
        <v>386</v>
      </c>
      <c r="D47" s="114"/>
      <c r="E47" s="113"/>
      <c r="F47" s="114"/>
      <c r="G47" s="114"/>
      <c r="H47" s="115"/>
      <c r="I47" s="123" t="s">
        <v>386</v>
      </c>
      <c r="J47" s="124" t="s">
        <v>510</v>
      </c>
      <c r="K47" s="123">
        <v>0.9</v>
      </c>
      <c r="L47" s="121"/>
      <c r="M47" s="114"/>
      <c r="N47" s="114"/>
      <c r="O47" s="114"/>
      <c r="P47" s="114"/>
      <c r="Q47" s="114"/>
      <c r="R47" s="114"/>
    </row>
    <row r="48" spans="1:18">
      <c r="A48" s="104"/>
      <c r="B48" s="104"/>
      <c r="C48" s="104" t="s">
        <v>47</v>
      </c>
      <c r="D48" s="114"/>
      <c r="E48" s="113"/>
      <c r="F48" s="114"/>
      <c r="G48" s="114"/>
      <c r="H48" s="115"/>
      <c r="I48" s="114" t="s">
        <v>47</v>
      </c>
      <c r="J48" s="117" t="s">
        <v>327</v>
      </c>
      <c r="K48" s="114">
        <v>1.16</v>
      </c>
      <c r="L48" s="114"/>
      <c r="M48" s="114"/>
      <c r="N48" s="114"/>
      <c r="O48" s="114"/>
      <c r="P48" s="114"/>
      <c r="Q48" s="114"/>
      <c r="R48" s="114"/>
    </row>
    <row r="49" spans="1:18">
      <c r="A49" s="104"/>
      <c r="B49" s="104"/>
      <c r="C49" s="94" t="s">
        <v>1559</v>
      </c>
      <c r="D49" s="114"/>
      <c r="E49" s="113"/>
      <c r="F49" s="114"/>
      <c r="G49" s="114"/>
      <c r="H49" s="115"/>
      <c r="I49" s="113" t="s">
        <v>1559</v>
      </c>
      <c r="J49" s="117" t="s">
        <v>312</v>
      </c>
      <c r="K49" s="114">
        <v>0.1</v>
      </c>
      <c r="L49" s="114"/>
      <c r="M49" s="114"/>
      <c r="N49" s="114"/>
      <c r="O49" s="114"/>
      <c r="P49" s="114"/>
      <c r="Q49" s="114"/>
      <c r="R49" s="114"/>
    </row>
    <row r="50" spans="1:18">
      <c r="A50" s="104"/>
      <c r="B50" s="104"/>
      <c r="C50" s="104" t="s">
        <v>235</v>
      </c>
      <c r="D50" s="114"/>
      <c r="E50" s="113"/>
      <c r="F50" s="114"/>
      <c r="G50" s="114"/>
      <c r="H50" s="115"/>
      <c r="I50" s="114" t="s">
        <v>235</v>
      </c>
      <c r="J50" s="117"/>
      <c r="K50" s="114"/>
      <c r="L50" s="114"/>
      <c r="M50" s="114"/>
      <c r="N50" s="114"/>
      <c r="O50" s="114"/>
      <c r="P50" s="114"/>
      <c r="Q50" s="114"/>
      <c r="R50" s="114"/>
    </row>
    <row r="51" spans="1:18">
      <c r="A51" s="104"/>
      <c r="B51" s="104"/>
      <c r="C51" s="104" t="s">
        <v>741</v>
      </c>
      <c r="D51" s="114"/>
      <c r="E51" s="113"/>
      <c r="F51" s="114"/>
      <c r="G51" s="114"/>
      <c r="H51" s="115"/>
      <c r="I51" s="114" t="s">
        <v>741</v>
      </c>
      <c r="J51" s="117"/>
      <c r="K51" s="114"/>
      <c r="L51" s="121"/>
      <c r="M51" s="114"/>
      <c r="N51" s="114"/>
      <c r="O51" s="114"/>
      <c r="P51" s="114"/>
      <c r="Q51" s="114"/>
      <c r="R51" s="114"/>
    </row>
    <row r="52" spans="1:18">
      <c r="A52" s="104"/>
      <c r="B52" s="104"/>
      <c r="C52" s="104" t="s">
        <v>590</v>
      </c>
      <c r="D52" s="114"/>
      <c r="E52" s="113"/>
      <c r="F52" s="114"/>
      <c r="G52" s="114"/>
      <c r="H52" s="115"/>
      <c r="I52" s="114" t="s">
        <v>590</v>
      </c>
      <c r="J52" s="117"/>
      <c r="K52" s="114"/>
      <c r="L52" s="114"/>
      <c r="M52" s="114"/>
      <c r="N52" s="114"/>
      <c r="O52" s="114"/>
      <c r="P52" s="114"/>
      <c r="Q52" s="114"/>
      <c r="R52" s="114"/>
    </row>
    <row r="53" spans="1:18">
      <c r="A53" s="104">
        <v>4</v>
      </c>
      <c r="B53" s="104" t="s">
        <v>167</v>
      </c>
      <c r="C53" s="104" t="s">
        <v>100</v>
      </c>
      <c r="D53" s="114">
        <v>48.11</v>
      </c>
      <c r="E53" s="113">
        <f>SUM(G53+M53+O53+Q53)</f>
        <v>47.51</v>
      </c>
      <c r="F53" s="114">
        <f>L53+N53+P53+R53</f>
        <v>0.6</v>
      </c>
      <c r="G53" s="114">
        <v>3.27</v>
      </c>
      <c r="H53" s="114"/>
      <c r="I53" s="114" t="s">
        <v>100</v>
      </c>
      <c r="J53" s="117" t="s">
        <v>576</v>
      </c>
      <c r="K53" s="114">
        <v>0.03</v>
      </c>
      <c r="L53" s="114"/>
      <c r="M53" s="114">
        <v>11.48</v>
      </c>
      <c r="N53" s="114"/>
      <c r="O53" s="114">
        <v>18.4</v>
      </c>
      <c r="P53" s="114">
        <v>0.6</v>
      </c>
      <c r="Q53" s="114">
        <v>14.36</v>
      </c>
      <c r="R53" s="114"/>
    </row>
    <row r="54" spans="1:18">
      <c r="A54" s="104"/>
      <c r="B54" s="104"/>
      <c r="C54" s="104" t="s">
        <v>249</v>
      </c>
      <c r="D54" s="114"/>
      <c r="E54" s="113"/>
      <c r="F54" s="114"/>
      <c r="G54" s="114"/>
      <c r="H54" s="114"/>
      <c r="I54" s="114" t="s">
        <v>249</v>
      </c>
      <c r="J54" s="117" t="s">
        <v>1560</v>
      </c>
      <c r="K54" s="114">
        <v>2.07</v>
      </c>
      <c r="L54" s="114"/>
      <c r="M54" s="114"/>
      <c r="N54" s="114"/>
      <c r="O54" s="114"/>
      <c r="P54" s="114"/>
      <c r="Q54" s="114"/>
      <c r="R54" s="114"/>
    </row>
    <row r="55" spans="1:18">
      <c r="A55" s="104"/>
      <c r="B55" s="104"/>
      <c r="C55" s="104" t="s">
        <v>229</v>
      </c>
      <c r="D55" s="114"/>
      <c r="E55" s="113"/>
      <c r="F55" s="114"/>
      <c r="G55" s="114"/>
      <c r="H55" s="114"/>
      <c r="I55" s="114" t="s">
        <v>229</v>
      </c>
      <c r="J55" s="117"/>
      <c r="K55" s="114">
        <v>0.03</v>
      </c>
      <c r="L55" s="114"/>
      <c r="M55" s="114"/>
      <c r="N55" s="114"/>
      <c r="O55" s="114"/>
      <c r="P55" s="114"/>
      <c r="Q55" s="114"/>
      <c r="R55" s="114"/>
    </row>
    <row r="56" spans="1:18">
      <c r="A56" s="104"/>
      <c r="B56" s="104"/>
      <c r="C56" s="104" t="s">
        <v>93</v>
      </c>
      <c r="D56" s="114"/>
      <c r="E56" s="113"/>
      <c r="F56" s="114"/>
      <c r="G56" s="114"/>
      <c r="H56" s="114"/>
      <c r="I56" s="114" t="s">
        <v>93</v>
      </c>
      <c r="J56" s="117" t="s">
        <v>1561</v>
      </c>
      <c r="K56" s="114">
        <v>0.76</v>
      </c>
      <c r="L56" s="114"/>
      <c r="M56" s="114"/>
      <c r="N56" s="114"/>
      <c r="O56" s="114"/>
      <c r="P56" s="114"/>
      <c r="Q56" s="114"/>
      <c r="R56" s="114"/>
    </row>
    <row r="57" spans="1:18">
      <c r="A57" s="104"/>
      <c r="B57" s="104"/>
      <c r="C57" s="104" t="s">
        <v>1562</v>
      </c>
      <c r="D57" s="114"/>
      <c r="E57" s="113"/>
      <c r="F57" s="114"/>
      <c r="G57" s="114"/>
      <c r="H57" s="114"/>
      <c r="I57" s="114" t="s">
        <v>1562</v>
      </c>
      <c r="J57" s="117"/>
      <c r="K57" s="114"/>
      <c r="L57" s="114"/>
      <c r="M57" s="114"/>
      <c r="N57" s="114"/>
      <c r="O57" s="114"/>
      <c r="P57" s="114"/>
      <c r="Q57" s="114"/>
      <c r="R57" s="114"/>
    </row>
    <row r="58" spans="1:18">
      <c r="A58" s="104"/>
      <c r="B58" s="104"/>
      <c r="C58" s="104" t="s">
        <v>195</v>
      </c>
      <c r="D58" s="114"/>
      <c r="E58" s="113"/>
      <c r="F58" s="114"/>
      <c r="G58" s="114"/>
      <c r="H58" s="114"/>
      <c r="I58" s="114" t="s">
        <v>195</v>
      </c>
      <c r="J58" s="117"/>
      <c r="K58" s="114"/>
      <c r="L58" s="114"/>
      <c r="M58" s="114"/>
      <c r="N58" s="114"/>
      <c r="O58" s="114"/>
      <c r="P58" s="114"/>
      <c r="Q58" s="114"/>
      <c r="R58" s="114"/>
    </row>
    <row r="59" spans="1:18">
      <c r="A59" s="104"/>
      <c r="B59" s="104"/>
      <c r="C59" s="104" t="s">
        <v>53</v>
      </c>
      <c r="D59" s="114"/>
      <c r="E59" s="113"/>
      <c r="F59" s="114"/>
      <c r="G59" s="114"/>
      <c r="H59" s="114"/>
      <c r="I59" s="114" t="s">
        <v>53</v>
      </c>
      <c r="J59" s="117" t="s">
        <v>223</v>
      </c>
      <c r="K59" s="114">
        <v>0.38</v>
      </c>
      <c r="L59" s="121"/>
      <c r="M59" s="114"/>
      <c r="N59" s="114"/>
      <c r="O59" s="114"/>
      <c r="P59" s="114"/>
      <c r="Q59" s="114"/>
      <c r="R59" s="114"/>
    </row>
    <row r="60" spans="1:18">
      <c r="A60" s="104">
        <v>5</v>
      </c>
      <c r="B60" s="104" t="s">
        <v>196</v>
      </c>
      <c r="C60" s="104" t="s">
        <v>991</v>
      </c>
      <c r="D60" s="114">
        <v>69.06</v>
      </c>
      <c r="E60" s="113">
        <f>G60+M60+O60+Q60</f>
        <v>67.98</v>
      </c>
      <c r="F60" s="114">
        <f>SUM(H60+N60+P60+R60)</f>
        <v>1.08</v>
      </c>
      <c r="G60" s="114">
        <v>6.79</v>
      </c>
      <c r="H60" s="114"/>
      <c r="I60" s="114" t="s">
        <v>991</v>
      </c>
      <c r="J60" s="117"/>
      <c r="K60" s="114"/>
      <c r="L60" s="114"/>
      <c r="M60" s="114">
        <v>13.62</v>
      </c>
      <c r="N60" s="114"/>
      <c r="O60" s="114">
        <v>31.57</v>
      </c>
      <c r="P60" s="114">
        <v>1.08</v>
      </c>
      <c r="Q60" s="114">
        <v>16</v>
      </c>
      <c r="R60" s="114"/>
    </row>
    <row r="61" spans="1:18">
      <c r="A61" s="104"/>
      <c r="B61" s="104"/>
      <c r="C61" s="104" t="s">
        <v>568</v>
      </c>
      <c r="D61" s="114"/>
      <c r="E61" s="113"/>
      <c r="F61" s="114"/>
      <c r="G61" s="114"/>
      <c r="H61" s="114"/>
      <c r="I61" s="114" t="s">
        <v>568</v>
      </c>
      <c r="J61" s="117"/>
      <c r="K61" s="114"/>
      <c r="L61" s="121"/>
      <c r="M61" s="114"/>
      <c r="N61" s="114"/>
      <c r="O61" s="114"/>
      <c r="P61" s="114"/>
      <c r="Q61" s="114"/>
      <c r="R61" s="114"/>
    </row>
    <row r="62" spans="1:18">
      <c r="A62" s="104"/>
      <c r="B62" s="104"/>
      <c r="C62" s="104" t="s">
        <v>1563</v>
      </c>
      <c r="D62" s="114"/>
      <c r="E62" s="113"/>
      <c r="F62" s="114"/>
      <c r="G62" s="114"/>
      <c r="H62" s="114"/>
      <c r="I62" s="114" t="s">
        <v>1563</v>
      </c>
      <c r="J62" s="117"/>
      <c r="K62" s="114"/>
      <c r="L62" s="114"/>
      <c r="M62" s="114"/>
      <c r="N62" s="114"/>
      <c r="O62" s="114"/>
      <c r="P62" s="114"/>
      <c r="Q62" s="114"/>
      <c r="R62" s="114"/>
    </row>
    <row r="63" spans="1:18">
      <c r="A63" s="104"/>
      <c r="B63" s="104"/>
      <c r="C63" s="104" t="s">
        <v>58</v>
      </c>
      <c r="D63" s="114"/>
      <c r="E63" s="113"/>
      <c r="F63" s="114"/>
      <c r="G63" s="114"/>
      <c r="H63" s="114"/>
      <c r="I63" s="114" t="s">
        <v>58</v>
      </c>
      <c r="J63" s="117" t="s">
        <v>223</v>
      </c>
      <c r="K63" s="114">
        <v>0.01</v>
      </c>
      <c r="L63" s="114"/>
      <c r="M63" s="114"/>
      <c r="N63" s="114"/>
      <c r="O63" s="114"/>
      <c r="P63" s="114"/>
      <c r="Q63" s="114"/>
      <c r="R63" s="114"/>
    </row>
    <row r="64" spans="1:18">
      <c r="A64" s="104"/>
      <c r="B64" s="104"/>
      <c r="C64" s="117" t="s">
        <v>44</v>
      </c>
      <c r="D64" s="114"/>
      <c r="E64" s="113"/>
      <c r="F64" s="114"/>
      <c r="G64" s="114"/>
      <c r="H64" s="114"/>
      <c r="I64" s="114" t="s">
        <v>44</v>
      </c>
      <c r="J64" s="117"/>
      <c r="K64" s="114"/>
      <c r="L64" s="114"/>
      <c r="M64" s="114"/>
      <c r="N64" s="114"/>
      <c r="O64" s="114"/>
      <c r="P64" s="114"/>
      <c r="Q64" s="114"/>
      <c r="R64" s="114"/>
    </row>
    <row r="65" spans="1:18">
      <c r="A65" s="104"/>
      <c r="B65" s="104"/>
      <c r="C65" s="104" t="s">
        <v>164</v>
      </c>
      <c r="D65" s="114"/>
      <c r="E65" s="113"/>
      <c r="F65" s="114"/>
      <c r="G65" s="114"/>
      <c r="H65" s="114"/>
      <c r="I65" s="114" t="s">
        <v>164</v>
      </c>
      <c r="J65" s="117"/>
      <c r="K65" s="114"/>
      <c r="L65" s="114"/>
      <c r="M65" s="114"/>
      <c r="N65" s="114"/>
      <c r="O65" s="114"/>
      <c r="P65" s="114"/>
      <c r="Q65" s="114"/>
      <c r="R65" s="114"/>
    </row>
    <row r="66" spans="1:18">
      <c r="A66" s="104"/>
      <c r="B66" s="104"/>
      <c r="C66" s="104" t="s">
        <v>343</v>
      </c>
      <c r="D66" s="114"/>
      <c r="E66" s="113"/>
      <c r="F66" s="114"/>
      <c r="G66" s="114"/>
      <c r="H66" s="114"/>
      <c r="I66" s="114" t="s">
        <v>343</v>
      </c>
      <c r="J66" s="117" t="s">
        <v>327</v>
      </c>
      <c r="K66" s="114">
        <v>2.63</v>
      </c>
      <c r="L66" s="114"/>
      <c r="M66" s="114"/>
      <c r="N66" s="114"/>
      <c r="O66" s="114"/>
      <c r="P66" s="114"/>
      <c r="Q66" s="114"/>
      <c r="R66" s="114"/>
    </row>
    <row r="67" spans="1:18">
      <c r="A67" s="104"/>
      <c r="B67" s="104"/>
      <c r="C67" s="104" t="s">
        <v>94</v>
      </c>
      <c r="D67" s="114"/>
      <c r="E67" s="113"/>
      <c r="F67" s="114"/>
      <c r="G67" s="114"/>
      <c r="H67" s="114"/>
      <c r="I67" s="114" t="s">
        <v>94</v>
      </c>
      <c r="J67" s="117" t="s">
        <v>365</v>
      </c>
      <c r="K67" s="114">
        <v>0.91</v>
      </c>
      <c r="L67" s="114"/>
      <c r="M67" s="114"/>
      <c r="N67" s="114"/>
      <c r="O67" s="114"/>
      <c r="P67" s="114"/>
      <c r="Q67" s="114"/>
      <c r="R67" s="114"/>
    </row>
    <row r="68" spans="1:18">
      <c r="A68" s="104"/>
      <c r="B68" s="104"/>
      <c r="C68" s="104" t="s">
        <v>207</v>
      </c>
      <c r="D68" s="114"/>
      <c r="E68" s="113"/>
      <c r="F68" s="114"/>
      <c r="G68" s="114"/>
      <c r="H68" s="114"/>
      <c r="I68" s="114" t="s">
        <v>207</v>
      </c>
      <c r="J68" s="117" t="s">
        <v>91</v>
      </c>
      <c r="K68" s="114">
        <v>0.02</v>
      </c>
      <c r="L68" s="121"/>
      <c r="M68" s="114"/>
      <c r="N68" s="114"/>
      <c r="O68" s="114"/>
      <c r="P68" s="114"/>
      <c r="Q68" s="114"/>
      <c r="R68" s="114"/>
    </row>
    <row r="69" spans="1:18">
      <c r="A69" s="104"/>
      <c r="B69" s="104"/>
      <c r="C69" s="104" t="s">
        <v>1042</v>
      </c>
      <c r="D69" s="114"/>
      <c r="E69" s="113"/>
      <c r="F69" s="114"/>
      <c r="G69" s="114"/>
      <c r="H69" s="114"/>
      <c r="I69" s="114" t="s">
        <v>1042</v>
      </c>
      <c r="J69" s="117"/>
      <c r="K69" s="114"/>
      <c r="L69" s="114"/>
      <c r="M69" s="114"/>
      <c r="N69" s="114"/>
      <c r="O69" s="114"/>
      <c r="P69" s="114"/>
      <c r="Q69" s="114"/>
      <c r="R69" s="114"/>
    </row>
    <row r="70" spans="1:18">
      <c r="A70" s="104"/>
      <c r="B70" s="104"/>
      <c r="C70" s="104" t="s">
        <v>314</v>
      </c>
      <c r="D70" s="114"/>
      <c r="E70" s="113"/>
      <c r="F70" s="114"/>
      <c r="G70" s="114"/>
      <c r="H70" s="114"/>
      <c r="I70" s="114" t="s">
        <v>314</v>
      </c>
      <c r="J70" s="117" t="s">
        <v>412</v>
      </c>
      <c r="K70" s="114">
        <v>0.12</v>
      </c>
      <c r="L70" s="121"/>
      <c r="M70" s="114"/>
      <c r="N70" s="114"/>
      <c r="O70" s="114"/>
      <c r="P70" s="114"/>
      <c r="Q70" s="114"/>
      <c r="R70" s="114"/>
    </row>
    <row r="71" spans="1:18">
      <c r="A71" s="104"/>
      <c r="B71" s="104"/>
      <c r="C71" s="104" t="s">
        <v>1381</v>
      </c>
      <c r="D71" s="114"/>
      <c r="E71" s="113"/>
      <c r="F71" s="114"/>
      <c r="G71" s="114"/>
      <c r="H71" s="114"/>
      <c r="I71" s="114" t="s">
        <v>1381</v>
      </c>
      <c r="J71" s="117"/>
      <c r="K71" s="114"/>
      <c r="L71" s="114"/>
      <c r="M71" s="114"/>
      <c r="N71" s="114"/>
      <c r="O71" s="114"/>
      <c r="P71" s="114"/>
      <c r="Q71" s="114"/>
      <c r="R71" s="114"/>
    </row>
    <row r="72" spans="1:18">
      <c r="A72" s="104"/>
      <c r="B72" s="104"/>
      <c r="C72" s="104" t="s">
        <v>1213</v>
      </c>
      <c r="D72" s="114"/>
      <c r="E72" s="113"/>
      <c r="F72" s="114"/>
      <c r="G72" s="114"/>
      <c r="H72" s="114"/>
      <c r="I72" s="114" t="s">
        <v>1213</v>
      </c>
      <c r="J72" s="117"/>
      <c r="K72" s="114"/>
      <c r="L72" s="114"/>
      <c r="M72" s="114"/>
      <c r="N72" s="114"/>
      <c r="O72" s="114"/>
      <c r="P72" s="114"/>
      <c r="Q72" s="114"/>
      <c r="R72" s="114"/>
    </row>
    <row r="73" spans="1:18">
      <c r="A73" s="104"/>
      <c r="B73" s="104"/>
      <c r="C73" s="94" t="s">
        <v>1119</v>
      </c>
      <c r="D73" s="114"/>
      <c r="E73" s="113"/>
      <c r="F73" s="114"/>
      <c r="G73" s="114"/>
      <c r="H73" s="114"/>
      <c r="I73" s="113" t="s">
        <v>1119</v>
      </c>
      <c r="J73" s="117"/>
      <c r="K73" s="114"/>
      <c r="L73" s="114"/>
      <c r="M73" s="114"/>
      <c r="N73" s="114"/>
      <c r="O73" s="114"/>
      <c r="P73" s="114"/>
      <c r="Q73" s="114"/>
      <c r="R73" s="114"/>
    </row>
    <row r="74" spans="1:18">
      <c r="A74" s="104"/>
      <c r="B74" s="104"/>
      <c r="C74" s="104" t="s">
        <v>1564</v>
      </c>
      <c r="D74" s="114"/>
      <c r="E74" s="113"/>
      <c r="F74" s="114"/>
      <c r="G74" s="114"/>
      <c r="H74" s="114"/>
      <c r="I74" s="114" t="s">
        <v>1564</v>
      </c>
      <c r="J74" s="117"/>
      <c r="K74" s="114"/>
      <c r="L74" s="114"/>
      <c r="M74" s="114"/>
      <c r="N74" s="114"/>
      <c r="O74" s="114"/>
      <c r="P74" s="114"/>
      <c r="Q74" s="114"/>
      <c r="R74" s="114"/>
    </row>
    <row r="75" spans="1:18">
      <c r="A75" s="104"/>
      <c r="B75" s="104"/>
      <c r="C75" s="104" t="s">
        <v>1127</v>
      </c>
      <c r="D75" s="114"/>
      <c r="E75" s="113"/>
      <c r="F75" s="114"/>
      <c r="G75" s="114"/>
      <c r="H75" s="114"/>
      <c r="I75" s="114" t="s">
        <v>1127</v>
      </c>
      <c r="J75" s="117"/>
      <c r="K75" s="114"/>
      <c r="L75" s="114"/>
      <c r="M75" s="114"/>
      <c r="N75" s="114"/>
      <c r="O75" s="114"/>
      <c r="P75" s="114"/>
      <c r="Q75" s="114"/>
      <c r="R75" s="114"/>
    </row>
    <row r="76" spans="1:18">
      <c r="A76" s="104"/>
      <c r="B76" s="104"/>
      <c r="C76" s="104" t="s">
        <v>147</v>
      </c>
      <c r="D76" s="114"/>
      <c r="E76" s="113"/>
      <c r="F76" s="114"/>
      <c r="G76" s="114"/>
      <c r="H76" s="114"/>
      <c r="I76" s="114" t="s">
        <v>147</v>
      </c>
      <c r="J76" s="117"/>
      <c r="K76" s="114"/>
      <c r="L76" s="114"/>
      <c r="M76" s="114"/>
      <c r="N76" s="114"/>
      <c r="O76" s="114"/>
      <c r="P76" s="114"/>
      <c r="Q76" s="114"/>
      <c r="R76" s="114"/>
    </row>
    <row r="77" spans="1:18">
      <c r="A77" s="104"/>
      <c r="B77" s="104"/>
      <c r="C77" s="104" t="s">
        <v>252</v>
      </c>
      <c r="D77" s="114"/>
      <c r="E77" s="113"/>
      <c r="F77" s="114"/>
      <c r="G77" s="114"/>
      <c r="H77" s="114"/>
      <c r="I77" s="114" t="s">
        <v>252</v>
      </c>
      <c r="J77" s="117" t="s">
        <v>1348</v>
      </c>
      <c r="K77" s="114">
        <v>0.8</v>
      </c>
      <c r="L77" s="114"/>
      <c r="M77" s="114"/>
      <c r="N77" s="114"/>
      <c r="O77" s="114"/>
      <c r="P77" s="114"/>
      <c r="Q77" s="114"/>
      <c r="R77" s="114"/>
    </row>
    <row r="78" spans="1:18">
      <c r="A78" s="104"/>
      <c r="B78" s="104"/>
      <c r="C78" s="104" t="s">
        <v>531</v>
      </c>
      <c r="D78" s="114"/>
      <c r="E78" s="113"/>
      <c r="F78" s="114"/>
      <c r="G78" s="114"/>
      <c r="H78" s="114"/>
      <c r="I78" s="114" t="s">
        <v>531</v>
      </c>
      <c r="J78" s="117"/>
      <c r="K78" s="114"/>
      <c r="L78" s="121"/>
      <c r="M78" s="114"/>
      <c r="N78" s="114"/>
      <c r="O78" s="114"/>
      <c r="P78" s="114"/>
      <c r="Q78" s="114"/>
      <c r="R78" s="114"/>
    </row>
    <row r="79" spans="1:18">
      <c r="A79" s="104"/>
      <c r="B79" s="104"/>
      <c r="C79" s="104" t="s">
        <v>133</v>
      </c>
      <c r="D79" s="114"/>
      <c r="E79" s="113"/>
      <c r="F79" s="114"/>
      <c r="G79" s="114"/>
      <c r="H79" s="114"/>
      <c r="I79" s="114" t="s">
        <v>133</v>
      </c>
      <c r="J79" s="117"/>
      <c r="K79" s="114"/>
      <c r="L79" s="114"/>
      <c r="M79" s="114"/>
      <c r="N79" s="114"/>
      <c r="O79" s="114"/>
      <c r="P79" s="114"/>
      <c r="Q79" s="114"/>
      <c r="R79" s="114"/>
    </row>
    <row r="80" spans="1:18">
      <c r="A80" s="104"/>
      <c r="B80" s="104"/>
      <c r="C80" s="104" t="s">
        <v>1565</v>
      </c>
      <c r="D80" s="114"/>
      <c r="E80" s="113"/>
      <c r="F80" s="114"/>
      <c r="G80" s="114"/>
      <c r="H80" s="114"/>
      <c r="I80" s="114" t="s">
        <v>1565</v>
      </c>
      <c r="J80" s="117"/>
      <c r="K80" s="114"/>
      <c r="L80" s="114"/>
      <c r="M80" s="114"/>
      <c r="N80" s="114"/>
      <c r="O80" s="114"/>
      <c r="P80" s="114"/>
      <c r="Q80" s="114"/>
      <c r="R80" s="114"/>
    </row>
    <row r="81" spans="1:18">
      <c r="A81" s="104"/>
      <c r="B81" s="104"/>
      <c r="C81" s="104" t="s">
        <v>169</v>
      </c>
      <c r="D81" s="114"/>
      <c r="E81" s="113"/>
      <c r="F81" s="114"/>
      <c r="G81" s="114"/>
      <c r="H81" s="114"/>
      <c r="I81" s="114" t="s">
        <v>169</v>
      </c>
      <c r="J81" s="117" t="s">
        <v>223</v>
      </c>
      <c r="K81" s="114">
        <v>1.2</v>
      </c>
      <c r="L81" s="121"/>
      <c r="M81" s="114"/>
      <c r="N81" s="114"/>
      <c r="O81" s="114"/>
      <c r="P81" s="114"/>
      <c r="Q81" s="114"/>
      <c r="R81" s="114"/>
    </row>
    <row r="82" spans="1:18">
      <c r="A82" s="104"/>
      <c r="B82" s="104"/>
      <c r="C82" s="104" t="s">
        <v>416</v>
      </c>
      <c r="D82" s="114"/>
      <c r="E82" s="113"/>
      <c r="F82" s="114"/>
      <c r="G82" s="114"/>
      <c r="H82" s="114"/>
      <c r="I82" s="114" t="s">
        <v>416</v>
      </c>
      <c r="J82" s="117" t="s">
        <v>336</v>
      </c>
      <c r="K82" s="114">
        <v>1.06</v>
      </c>
      <c r="L82" s="121"/>
      <c r="M82" s="114"/>
      <c r="N82" s="114"/>
      <c r="O82" s="114"/>
      <c r="P82" s="114"/>
      <c r="Q82" s="114"/>
      <c r="R82" s="114"/>
    </row>
    <row r="83" spans="1:18">
      <c r="A83" s="104"/>
      <c r="B83" s="104"/>
      <c r="C83" s="104" t="s">
        <v>287</v>
      </c>
      <c r="D83" s="114"/>
      <c r="E83" s="113"/>
      <c r="F83" s="114"/>
      <c r="G83" s="114"/>
      <c r="H83" s="114"/>
      <c r="I83" s="114" t="s">
        <v>287</v>
      </c>
      <c r="J83" s="117"/>
      <c r="K83" s="114"/>
      <c r="L83" s="121"/>
      <c r="M83" s="114"/>
      <c r="N83" s="114"/>
      <c r="O83" s="114"/>
      <c r="P83" s="114"/>
      <c r="Q83" s="114"/>
      <c r="R83" s="114"/>
    </row>
    <row r="84" spans="1:18">
      <c r="A84" s="104"/>
      <c r="B84" s="104"/>
      <c r="C84" s="104" t="s">
        <v>63</v>
      </c>
      <c r="D84" s="114"/>
      <c r="E84" s="113"/>
      <c r="F84" s="114"/>
      <c r="G84" s="114"/>
      <c r="H84" s="114"/>
      <c r="I84" s="114" t="s">
        <v>63</v>
      </c>
      <c r="J84" s="117" t="s">
        <v>312</v>
      </c>
      <c r="K84" s="114">
        <v>0.04</v>
      </c>
      <c r="L84" s="114"/>
      <c r="M84" s="114"/>
      <c r="N84" s="114"/>
      <c r="O84" s="114"/>
      <c r="P84" s="114"/>
      <c r="Q84" s="114"/>
      <c r="R84" s="114"/>
    </row>
    <row r="85" spans="1:18">
      <c r="A85" s="104"/>
      <c r="B85" s="104"/>
      <c r="C85" s="104" t="s">
        <v>1402</v>
      </c>
      <c r="D85" s="114"/>
      <c r="E85" s="113"/>
      <c r="F85" s="114"/>
      <c r="G85" s="114"/>
      <c r="H85" s="114"/>
      <c r="I85" s="114" t="s">
        <v>1402</v>
      </c>
      <c r="J85" s="117"/>
      <c r="K85" s="114"/>
      <c r="L85" s="114"/>
      <c r="M85" s="114"/>
      <c r="N85" s="114"/>
      <c r="O85" s="114"/>
      <c r="P85" s="114"/>
      <c r="Q85" s="114"/>
      <c r="R85" s="114"/>
    </row>
    <row r="86" spans="1:18">
      <c r="A86" s="104"/>
      <c r="B86" s="104"/>
      <c r="C86" s="104" t="s">
        <v>1566</v>
      </c>
      <c r="D86" s="114"/>
      <c r="E86" s="113"/>
      <c r="F86" s="114"/>
      <c r="G86" s="114"/>
      <c r="H86" s="114"/>
      <c r="I86" s="114" t="s">
        <v>1566</v>
      </c>
      <c r="J86" s="117"/>
      <c r="K86" s="114"/>
      <c r="L86" s="114"/>
      <c r="M86" s="114"/>
      <c r="N86" s="114"/>
      <c r="O86" s="114"/>
      <c r="P86" s="114"/>
      <c r="Q86" s="114"/>
      <c r="R86" s="114"/>
    </row>
    <row r="87" spans="1:18">
      <c r="A87" s="104">
        <v>6</v>
      </c>
      <c r="B87" s="104" t="s">
        <v>266</v>
      </c>
      <c r="C87" s="94" t="s">
        <v>1113</v>
      </c>
      <c r="D87" s="114">
        <v>14.41</v>
      </c>
      <c r="E87" s="113">
        <f>G87+M87+O87+Q87</f>
        <v>14.41</v>
      </c>
      <c r="F87" s="114">
        <f>H87+N87+P87+R87</f>
        <v>0</v>
      </c>
      <c r="G87" s="114">
        <v>3.86</v>
      </c>
      <c r="H87" s="114"/>
      <c r="I87" s="113" t="s">
        <v>1113</v>
      </c>
      <c r="J87" s="117"/>
      <c r="K87" s="114"/>
      <c r="L87" s="114"/>
      <c r="M87" s="114">
        <v>3.35</v>
      </c>
      <c r="N87" s="115"/>
      <c r="O87" s="123">
        <v>6.61</v>
      </c>
      <c r="P87" s="114">
        <v>0</v>
      </c>
      <c r="Q87" s="114">
        <v>0.59</v>
      </c>
      <c r="R87" s="114"/>
    </row>
    <row r="88" spans="1:18">
      <c r="A88" s="104"/>
      <c r="B88" s="104"/>
      <c r="C88" s="104" t="s">
        <v>99</v>
      </c>
      <c r="D88" s="114"/>
      <c r="E88" s="113"/>
      <c r="F88" s="114"/>
      <c r="G88" s="114"/>
      <c r="H88" s="114"/>
      <c r="I88" s="114" t="s">
        <v>99</v>
      </c>
      <c r="J88" s="117" t="s">
        <v>255</v>
      </c>
      <c r="K88" s="114">
        <v>0.82</v>
      </c>
      <c r="L88" s="121"/>
      <c r="M88" s="114"/>
      <c r="N88" s="115"/>
      <c r="O88" s="123"/>
      <c r="P88" s="114"/>
      <c r="Q88" s="114"/>
      <c r="R88" s="114"/>
    </row>
    <row r="89" spans="1:18">
      <c r="A89" s="104"/>
      <c r="B89" s="104"/>
      <c r="C89" s="104" t="s">
        <v>1049</v>
      </c>
      <c r="D89" s="114"/>
      <c r="E89" s="113"/>
      <c r="F89" s="114"/>
      <c r="G89" s="114"/>
      <c r="H89" s="114"/>
      <c r="I89" s="114" t="s">
        <v>1049</v>
      </c>
      <c r="J89" s="117" t="s">
        <v>91</v>
      </c>
      <c r="K89" s="114">
        <v>0.54</v>
      </c>
      <c r="L89" s="114"/>
      <c r="M89" s="114"/>
      <c r="N89" s="115"/>
      <c r="O89" s="123"/>
      <c r="P89" s="114"/>
      <c r="Q89" s="114"/>
      <c r="R89" s="114"/>
    </row>
    <row r="90" spans="1:18">
      <c r="A90" s="104"/>
      <c r="B90" s="104"/>
      <c r="C90" s="94" t="s">
        <v>1567</v>
      </c>
      <c r="D90" s="114"/>
      <c r="E90" s="113"/>
      <c r="F90" s="114"/>
      <c r="G90" s="114"/>
      <c r="H90" s="114"/>
      <c r="I90" s="113" t="s">
        <v>1567</v>
      </c>
      <c r="J90" s="117"/>
      <c r="K90" s="114"/>
      <c r="L90" s="114"/>
      <c r="M90" s="114"/>
      <c r="N90" s="115"/>
      <c r="O90" s="123"/>
      <c r="P90" s="114"/>
      <c r="Q90" s="114"/>
      <c r="R90" s="114"/>
    </row>
    <row r="91" spans="1:18">
      <c r="A91" s="104"/>
      <c r="B91" s="104"/>
      <c r="C91" s="104" t="s">
        <v>737</v>
      </c>
      <c r="D91" s="114"/>
      <c r="E91" s="113"/>
      <c r="F91" s="114"/>
      <c r="G91" s="114"/>
      <c r="H91" s="114"/>
      <c r="I91" s="114" t="s">
        <v>737</v>
      </c>
      <c r="J91" s="117" t="s">
        <v>1537</v>
      </c>
      <c r="K91" s="114">
        <v>0.12</v>
      </c>
      <c r="L91" s="114"/>
      <c r="M91" s="114"/>
      <c r="N91" s="115"/>
      <c r="O91" s="123"/>
      <c r="P91" s="114"/>
      <c r="Q91" s="114"/>
      <c r="R91" s="114"/>
    </row>
    <row r="92" spans="1:18">
      <c r="A92" s="104"/>
      <c r="B92" s="104"/>
      <c r="C92" s="94" t="s">
        <v>1568</v>
      </c>
      <c r="D92" s="114"/>
      <c r="E92" s="113"/>
      <c r="F92" s="114"/>
      <c r="G92" s="114"/>
      <c r="H92" s="114"/>
      <c r="I92" s="113" t="s">
        <v>1568</v>
      </c>
      <c r="J92" s="117"/>
      <c r="K92" s="121"/>
      <c r="L92" s="114"/>
      <c r="M92" s="114"/>
      <c r="N92" s="115"/>
      <c r="O92" s="123"/>
      <c r="P92" s="114"/>
      <c r="Q92" s="114"/>
      <c r="R92" s="114"/>
    </row>
    <row r="93" spans="1:18">
      <c r="A93" s="104"/>
      <c r="B93" s="104"/>
      <c r="C93" s="104" t="s">
        <v>253</v>
      </c>
      <c r="D93" s="114"/>
      <c r="E93" s="113"/>
      <c r="F93" s="114"/>
      <c r="G93" s="114"/>
      <c r="H93" s="114"/>
      <c r="I93" s="114" t="s">
        <v>253</v>
      </c>
      <c r="J93" s="117" t="s">
        <v>161</v>
      </c>
      <c r="K93" s="114">
        <v>0.03</v>
      </c>
      <c r="L93" s="114"/>
      <c r="M93" s="114"/>
      <c r="N93" s="115"/>
      <c r="O93" s="123"/>
      <c r="P93" s="114"/>
      <c r="Q93" s="114"/>
      <c r="R93" s="114"/>
    </row>
    <row r="94" spans="1:18">
      <c r="A94" s="104"/>
      <c r="B94" s="104"/>
      <c r="C94" s="104" t="s">
        <v>1514</v>
      </c>
      <c r="D94" s="114"/>
      <c r="E94" s="113"/>
      <c r="F94" s="114"/>
      <c r="G94" s="114"/>
      <c r="H94" s="114"/>
      <c r="I94" s="114" t="s">
        <v>1514</v>
      </c>
      <c r="J94" s="117"/>
      <c r="K94" s="114"/>
      <c r="L94" s="114"/>
      <c r="M94" s="114"/>
      <c r="N94" s="115"/>
      <c r="O94" s="123"/>
      <c r="P94" s="114"/>
      <c r="Q94" s="114"/>
      <c r="R94" s="114"/>
    </row>
    <row r="95" spans="1:18">
      <c r="A95" s="104"/>
      <c r="B95" s="104"/>
      <c r="C95" s="104" t="s">
        <v>143</v>
      </c>
      <c r="D95" s="114"/>
      <c r="E95" s="113"/>
      <c r="F95" s="114"/>
      <c r="G95" s="114"/>
      <c r="H95" s="114"/>
      <c r="I95" s="114" t="s">
        <v>143</v>
      </c>
      <c r="J95" s="117"/>
      <c r="K95" s="114"/>
      <c r="L95" s="114"/>
      <c r="M95" s="114"/>
      <c r="N95" s="115"/>
      <c r="O95" s="123"/>
      <c r="P95" s="114"/>
      <c r="Q95" s="114"/>
      <c r="R95" s="114"/>
    </row>
    <row r="96" spans="1:18">
      <c r="A96" s="104"/>
      <c r="B96" s="104"/>
      <c r="C96" s="104" t="s">
        <v>940</v>
      </c>
      <c r="D96" s="114"/>
      <c r="E96" s="113"/>
      <c r="F96" s="114"/>
      <c r="G96" s="114"/>
      <c r="H96" s="114"/>
      <c r="I96" s="114" t="s">
        <v>940</v>
      </c>
      <c r="J96" s="117"/>
      <c r="K96" s="114"/>
      <c r="L96" s="114"/>
      <c r="M96" s="114"/>
      <c r="N96" s="115"/>
      <c r="O96" s="123"/>
      <c r="P96" s="114"/>
      <c r="Q96" s="114"/>
      <c r="R96" s="114"/>
    </row>
    <row r="97" spans="1:18">
      <c r="A97" s="104"/>
      <c r="B97" s="104"/>
      <c r="C97" s="104" t="s">
        <v>1415</v>
      </c>
      <c r="D97" s="114"/>
      <c r="E97" s="113"/>
      <c r="F97" s="114"/>
      <c r="G97" s="114"/>
      <c r="H97" s="114"/>
      <c r="I97" s="114" t="s">
        <v>1415</v>
      </c>
      <c r="J97" s="117"/>
      <c r="K97" s="114"/>
      <c r="L97" s="114"/>
      <c r="M97" s="114"/>
      <c r="N97" s="115"/>
      <c r="O97" s="123"/>
      <c r="P97" s="114"/>
      <c r="Q97" s="114"/>
      <c r="R97" s="114"/>
    </row>
    <row r="98" spans="1:18">
      <c r="A98" s="104"/>
      <c r="B98" s="104"/>
      <c r="C98" s="104" t="s">
        <v>55</v>
      </c>
      <c r="D98" s="114"/>
      <c r="E98" s="113"/>
      <c r="F98" s="114"/>
      <c r="G98" s="114"/>
      <c r="H98" s="114"/>
      <c r="I98" s="114" t="s">
        <v>55</v>
      </c>
      <c r="J98" s="117" t="s">
        <v>418</v>
      </c>
      <c r="K98" s="114">
        <v>0.4</v>
      </c>
      <c r="L98" s="121"/>
      <c r="M98" s="114"/>
      <c r="N98" s="115"/>
      <c r="O98" s="123"/>
      <c r="P98" s="114"/>
      <c r="Q98" s="114"/>
      <c r="R98" s="114"/>
    </row>
    <row r="99" spans="1:18">
      <c r="A99" s="104"/>
      <c r="B99" s="104"/>
      <c r="C99" s="104" t="s">
        <v>1569</v>
      </c>
      <c r="D99" s="114"/>
      <c r="E99" s="113"/>
      <c r="F99" s="114"/>
      <c r="G99" s="114"/>
      <c r="H99" s="114"/>
      <c r="I99" s="114" t="s">
        <v>1569</v>
      </c>
      <c r="J99" s="117"/>
      <c r="K99" s="114"/>
      <c r="L99" s="114"/>
      <c r="M99" s="114"/>
      <c r="N99" s="115"/>
      <c r="O99" s="123"/>
      <c r="P99" s="114"/>
      <c r="Q99" s="114"/>
      <c r="R99" s="114"/>
    </row>
    <row r="100" spans="1:18">
      <c r="A100" s="104"/>
      <c r="B100" s="104"/>
      <c r="C100" s="104" t="s">
        <v>96</v>
      </c>
      <c r="D100" s="114"/>
      <c r="E100" s="113"/>
      <c r="F100" s="114"/>
      <c r="G100" s="114"/>
      <c r="H100" s="114"/>
      <c r="I100" s="114" t="s">
        <v>96</v>
      </c>
      <c r="J100" s="117" t="s">
        <v>592</v>
      </c>
      <c r="K100" s="114">
        <v>0.32</v>
      </c>
      <c r="L100" s="114"/>
      <c r="M100" s="114"/>
      <c r="N100" s="115"/>
      <c r="O100" s="123"/>
      <c r="P100" s="114"/>
      <c r="Q100" s="114"/>
      <c r="R100" s="114"/>
    </row>
    <row r="101" spans="1:18">
      <c r="A101" s="104"/>
      <c r="B101" s="104"/>
      <c r="C101" s="104" t="s">
        <v>700</v>
      </c>
      <c r="D101" s="114"/>
      <c r="E101" s="113"/>
      <c r="F101" s="114"/>
      <c r="G101" s="114"/>
      <c r="H101" s="114"/>
      <c r="I101" s="114" t="s">
        <v>700</v>
      </c>
      <c r="J101" s="117"/>
      <c r="K101" s="114"/>
      <c r="L101" s="114"/>
      <c r="M101" s="114"/>
      <c r="N101" s="115"/>
      <c r="O101" s="123"/>
      <c r="P101" s="114"/>
      <c r="Q101" s="114"/>
      <c r="R101" s="114"/>
    </row>
    <row r="102" spans="1:18">
      <c r="A102" s="104"/>
      <c r="B102" s="104"/>
      <c r="C102" s="104" t="s">
        <v>1570</v>
      </c>
      <c r="D102" s="114"/>
      <c r="E102" s="113"/>
      <c r="F102" s="114"/>
      <c r="G102" s="114"/>
      <c r="H102" s="114"/>
      <c r="I102" s="114" t="s">
        <v>1570</v>
      </c>
      <c r="J102" s="117" t="s">
        <v>333</v>
      </c>
      <c r="K102" s="114">
        <v>0.34</v>
      </c>
      <c r="L102" s="114"/>
      <c r="M102" s="114"/>
      <c r="N102" s="115"/>
      <c r="O102" s="123"/>
      <c r="P102" s="114"/>
      <c r="Q102" s="114"/>
      <c r="R102" s="114"/>
    </row>
    <row r="103" spans="1:18">
      <c r="A103" s="104"/>
      <c r="B103" s="104"/>
      <c r="C103" s="104" t="s">
        <v>325</v>
      </c>
      <c r="D103" s="114"/>
      <c r="E103" s="113"/>
      <c r="F103" s="114"/>
      <c r="G103" s="114"/>
      <c r="H103" s="114"/>
      <c r="I103" s="114" t="s">
        <v>325</v>
      </c>
      <c r="J103" s="117" t="s">
        <v>1571</v>
      </c>
      <c r="K103" s="114" t="s">
        <v>1572</v>
      </c>
      <c r="L103" s="114"/>
      <c r="M103" s="114"/>
      <c r="N103" s="115"/>
      <c r="O103" s="123"/>
      <c r="P103" s="114"/>
      <c r="Q103" s="114"/>
      <c r="R103" s="114"/>
    </row>
    <row r="104" spans="1:18">
      <c r="A104" s="104"/>
      <c r="B104" s="104"/>
      <c r="C104" s="104" t="s">
        <v>566</v>
      </c>
      <c r="D104" s="114"/>
      <c r="E104" s="113"/>
      <c r="F104" s="114"/>
      <c r="G104" s="114"/>
      <c r="H104" s="114"/>
      <c r="I104" s="114" t="s">
        <v>566</v>
      </c>
      <c r="J104" s="117"/>
      <c r="K104" s="114"/>
      <c r="L104" s="121"/>
      <c r="M104" s="114"/>
      <c r="N104" s="115"/>
      <c r="O104" s="123"/>
      <c r="P104" s="114"/>
      <c r="Q104" s="114"/>
      <c r="R104" s="114"/>
    </row>
    <row r="105" spans="1:18">
      <c r="A105" s="104"/>
      <c r="B105" s="104"/>
      <c r="C105" s="104" t="s">
        <v>149</v>
      </c>
      <c r="D105" s="114"/>
      <c r="E105" s="113"/>
      <c r="F105" s="114"/>
      <c r="G105" s="114"/>
      <c r="H105" s="114"/>
      <c r="I105" s="114" t="s">
        <v>149</v>
      </c>
      <c r="J105" s="117" t="s">
        <v>1573</v>
      </c>
      <c r="K105" s="114">
        <v>0.3</v>
      </c>
      <c r="L105" s="121"/>
      <c r="M105" s="114"/>
      <c r="N105" s="115"/>
      <c r="O105" s="123"/>
      <c r="P105" s="114"/>
      <c r="Q105" s="114"/>
      <c r="R105" s="114"/>
    </row>
    <row r="106" spans="1:18">
      <c r="A106" s="104"/>
      <c r="B106" s="104"/>
      <c r="C106" s="104" t="s">
        <v>578</v>
      </c>
      <c r="D106" s="114"/>
      <c r="E106" s="113"/>
      <c r="F106" s="114"/>
      <c r="G106" s="114"/>
      <c r="H106" s="114"/>
      <c r="I106" s="114" t="s">
        <v>578</v>
      </c>
      <c r="J106" s="117"/>
      <c r="K106" s="114"/>
      <c r="L106" s="114"/>
      <c r="M106" s="114"/>
      <c r="N106" s="115"/>
      <c r="O106" s="123"/>
      <c r="P106" s="114"/>
      <c r="Q106" s="114"/>
      <c r="R106" s="114"/>
    </row>
    <row r="107" spans="1:18">
      <c r="A107" s="104"/>
      <c r="B107" s="104"/>
      <c r="C107" s="117" t="s">
        <v>1574</v>
      </c>
      <c r="D107" s="114"/>
      <c r="E107" s="113"/>
      <c r="F107" s="114"/>
      <c r="G107" s="114"/>
      <c r="H107" s="114"/>
      <c r="I107" s="114" t="s">
        <v>1574</v>
      </c>
      <c r="J107" s="117"/>
      <c r="K107" s="114"/>
      <c r="L107" s="114"/>
      <c r="M107" s="114"/>
      <c r="N107" s="115"/>
      <c r="O107" s="123"/>
      <c r="P107" s="114"/>
      <c r="Q107" s="114"/>
      <c r="R107" s="114"/>
    </row>
    <row r="108" spans="1:18">
      <c r="A108" s="104"/>
      <c r="B108" s="104"/>
      <c r="C108" s="104" t="s">
        <v>108</v>
      </c>
      <c r="D108" s="114"/>
      <c r="E108" s="113"/>
      <c r="F108" s="114"/>
      <c r="G108" s="114"/>
      <c r="H108" s="114"/>
      <c r="I108" s="114" t="s">
        <v>108</v>
      </c>
      <c r="J108" s="117" t="s">
        <v>358</v>
      </c>
      <c r="K108" s="114">
        <v>0.015</v>
      </c>
      <c r="L108" s="114"/>
      <c r="M108" s="114"/>
      <c r="N108" s="115"/>
      <c r="O108" s="123"/>
      <c r="P108" s="114"/>
      <c r="Q108" s="114"/>
      <c r="R108" s="114"/>
    </row>
    <row r="109" spans="1:18">
      <c r="A109" s="104"/>
      <c r="B109" s="104"/>
      <c r="C109" s="104" t="s">
        <v>615</v>
      </c>
      <c r="D109" s="114"/>
      <c r="E109" s="113"/>
      <c r="F109" s="114"/>
      <c r="G109" s="114"/>
      <c r="H109" s="114"/>
      <c r="I109" s="114" t="s">
        <v>615</v>
      </c>
      <c r="J109" s="117"/>
      <c r="K109" s="114"/>
      <c r="L109" s="114"/>
      <c r="M109" s="114"/>
      <c r="N109" s="115"/>
      <c r="O109" s="123"/>
      <c r="P109" s="114"/>
      <c r="Q109" s="114"/>
      <c r="R109" s="114"/>
    </row>
    <row r="110" spans="1:18">
      <c r="A110" s="104"/>
      <c r="B110" s="104"/>
      <c r="C110" s="104" t="s">
        <v>240</v>
      </c>
      <c r="D110" s="114"/>
      <c r="E110" s="113"/>
      <c r="F110" s="114"/>
      <c r="G110" s="114"/>
      <c r="H110" s="114"/>
      <c r="I110" s="114" t="s">
        <v>240</v>
      </c>
      <c r="J110" s="117"/>
      <c r="K110" s="114"/>
      <c r="L110" s="114"/>
      <c r="M110" s="114"/>
      <c r="N110" s="115"/>
      <c r="O110" s="123"/>
      <c r="P110" s="114"/>
      <c r="Q110" s="114"/>
      <c r="R110" s="114"/>
    </row>
    <row r="111" spans="1:18">
      <c r="A111" s="104"/>
      <c r="B111" s="104"/>
      <c r="C111" s="104" t="s">
        <v>540</v>
      </c>
      <c r="D111" s="114"/>
      <c r="E111" s="113"/>
      <c r="F111" s="114"/>
      <c r="G111" s="114"/>
      <c r="H111" s="114"/>
      <c r="I111" s="114" t="s">
        <v>540</v>
      </c>
      <c r="J111" s="117" t="s">
        <v>91</v>
      </c>
      <c r="K111" s="114">
        <v>0.03</v>
      </c>
      <c r="L111" s="114"/>
      <c r="M111" s="114"/>
      <c r="N111" s="115"/>
      <c r="O111" s="123"/>
      <c r="P111" s="114"/>
      <c r="Q111" s="114"/>
      <c r="R111" s="114"/>
    </row>
    <row r="112" spans="1:18">
      <c r="A112" s="104"/>
      <c r="B112" s="104"/>
      <c r="C112" s="104" t="s">
        <v>300</v>
      </c>
      <c r="D112" s="114"/>
      <c r="E112" s="113"/>
      <c r="F112" s="114"/>
      <c r="G112" s="114"/>
      <c r="H112" s="114"/>
      <c r="I112" s="114" t="s">
        <v>300</v>
      </c>
      <c r="J112" s="117"/>
      <c r="K112" s="114"/>
      <c r="L112" s="114"/>
      <c r="M112" s="114"/>
      <c r="N112" s="115"/>
      <c r="O112" s="123"/>
      <c r="P112" s="114"/>
      <c r="Q112" s="114"/>
      <c r="R112" s="114"/>
    </row>
    <row r="113" spans="1:18">
      <c r="A113" s="104"/>
      <c r="B113" s="104"/>
      <c r="C113" s="104" t="s">
        <v>1575</v>
      </c>
      <c r="D113" s="114"/>
      <c r="E113" s="113"/>
      <c r="F113" s="114"/>
      <c r="G113" s="114"/>
      <c r="H113" s="114"/>
      <c r="I113" s="114" t="s">
        <v>1575</v>
      </c>
      <c r="J113" s="117"/>
      <c r="K113" s="114"/>
      <c r="L113" s="121"/>
      <c r="M113" s="114"/>
      <c r="N113" s="115"/>
      <c r="O113" s="123"/>
      <c r="P113" s="114"/>
      <c r="Q113" s="114"/>
      <c r="R113" s="114"/>
    </row>
    <row r="114" spans="1:18">
      <c r="A114" s="104"/>
      <c r="B114" s="104"/>
      <c r="C114" s="94" t="s">
        <v>957</v>
      </c>
      <c r="D114" s="114"/>
      <c r="E114" s="113"/>
      <c r="F114" s="114"/>
      <c r="G114" s="114"/>
      <c r="H114" s="114"/>
      <c r="I114" s="113" t="s">
        <v>957</v>
      </c>
      <c r="J114" s="117"/>
      <c r="K114" s="114"/>
      <c r="L114" s="114"/>
      <c r="M114" s="114"/>
      <c r="N114" s="115"/>
      <c r="O114" s="123"/>
      <c r="P114" s="114"/>
      <c r="Q114" s="114"/>
      <c r="R114" s="114"/>
    </row>
    <row r="115" spans="1:18">
      <c r="A115" s="104"/>
      <c r="B115" s="104"/>
      <c r="C115" s="117" t="s">
        <v>1240</v>
      </c>
      <c r="D115" s="114"/>
      <c r="E115" s="113"/>
      <c r="F115" s="114"/>
      <c r="G115" s="114"/>
      <c r="H115" s="114"/>
      <c r="I115" s="114" t="s">
        <v>1240</v>
      </c>
      <c r="J115" s="117"/>
      <c r="K115" s="114"/>
      <c r="L115" s="114"/>
      <c r="M115" s="114"/>
      <c r="N115" s="115"/>
      <c r="O115" s="123"/>
      <c r="P115" s="114"/>
      <c r="Q115" s="114"/>
      <c r="R115" s="114"/>
    </row>
    <row r="116" spans="1:18">
      <c r="A116" s="104"/>
      <c r="B116" s="104"/>
      <c r="C116" s="104" t="s">
        <v>950</v>
      </c>
      <c r="D116" s="114"/>
      <c r="E116" s="113"/>
      <c r="F116" s="114"/>
      <c r="G116" s="114"/>
      <c r="H116" s="114"/>
      <c r="I116" s="114" t="s">
        <v>950</v>
      </c>
      <c r="J116" s="117"/>
      <c r="K116" s="114"/>
      <c r="L116" s="121"/>
      <c r="M116" s="114"/>
      <c r="N116" s="115"/>
      <c r="O116" s="123"/>
      <c r="P116" s="114"/>
      <c r="Q116" s="114"/>
      <c r="R116" s="114"/>
    </row>
    <row r="117" spans="1:18">
      <c r="A117" s="104"/>
      <c r="B117" s="104"/>
      <c r="C117" s="116" t="s">
        <v>477</v>
      </c>
      <c r="D117" s="114"/>
      <c r="E117" s="113"/>
      <c r="F117" s="114"/>
      <c r="G117" s="114"/>
      <c r="H117" s="114"/>
      <c r="I117" s="123" t="s">
        <v>477</v>
      </c>
      <c r="J117" s="124" t="s">
        <v>236</v>
      </c>
      <c r="K117" s="123">
        <v>0.16</v>
      </c>
      <c r="L117" s="121"/>
      <c r="M117" s="114"/>
      <c r="N117" s="115"/>
      <c r="O117" s="123"/>
      <c r="P117" s="114"/>
      <c r="Q117" s="114"/>
      <c r="R117" s="114"/>
    </row>
    <row r="118" spans="1:18">
      <c r="A118" s="104"/>
      <c r="B118" s="104"/>
      <c r="C118" s="97" t="s">
        <v>125</v>
      </c>
      <c r="D118" s="114"/>
      <c r="E118" s="113"/>
      <c r="F118" s="114"/>
      <c r="G118" s="114"/>
      <c r="H118" s="114"/>
      <c r="I118" s="121" t="s">
        <v>125</v>
      </c>
      <c r="J118" s="125" t="s">
        <v>254</v>
      </c>
      <c r="K118" s="121">
        <v>0.05</v>
      </c>
      <c r="L118" s="121"/>
      <c r="M118" s="114"/>
      <c r="N118" s="115"/>
      <c r="O118" s="123"/>
      <c r="P118" s="114"/>
      <c r="Q118" s="114"/>
      <c r="R118" s="114"/>
    </row>
    <row r="119" spans="1:18">
      <c r="A119" s="104"/>
      <c r="B119" s="104"/>
      <c r="C119" s="94" t="s">
        <v>1576</v>
      </c>
      <c r="D119" s="114"/>
      <c r="E119" s="113"/>
      <c r="F119" s="114"/>
      <c r="G119" s="114"/>
      <c r="H119" s="114"/>
      <c r="I119" s="113" t="s">
        <v>1576</v>
      </c>
      <c r="J119" s="117" t="s">
        <v>95</v>
      </c>
      <c r="K119" s="114">
        <v>0.13</v>
      </c>
      <c r="L119" s="114"/>
      <c r="M119" s="114"/>
      <c r="N119" s="115"/>
      <c r="O119" s="123"/>
      <c r="P119" s="114"/>
      <c r="Q119" s="114"/>
      <c r="R119" s="114"/>
    </row>
    <row r="120" spans="1:18">
      <c r="A120" s="104"/>
      <c r="B120" s="104"/>
      <c r="C120" s="104" t="s">
        <v>1577</v>
      </c>
      <c r="D120" s="114"/>
      <c r="E120" s="113"/>
      <c r="F120" s="114"/>
      <c r="G120" s="114"/>
      <c r="H120" s="114"/>
      <c r="I120" s="114" t="s">
        <v>1577</v>
      </c>
      <c r="J120" s="117" t="s">
        <v>1578</v>
      </c>
      <c r="K120" s="114">
        <v>0.106</v>
      </c>
      <c r="L120" s="114"/>
      <c r="M120" s="114"/>
      <c r="N120" s="115"/>
      <c r="O120" s="123"/>
      <c r="P120" s="114"/>
      <c r="Q120" s="114"/>
      <c r="R120" s="114"/>
    </row>
    <row r="121" spans="1:18">
      <c r="A121" s="104"/>
      <c r="B121" s="104"/>
      <c r="C121" s="117" t="s">
        <v>1579</v>
      </c>
      <c r="D121" s="114"/>
      <c r="E121" s="113"/>
      <c r="F121" s="114"/>
      <c r="G121" s="114"/>
      <c r="H121" s="114"/>
      <c r="I121" s="114" t="s">
        <v>1579</v>
      </c>
      <c r="J121" s="117"/>
      <c r="K121" s="114"/>
      <c r="L121" s="114"/>
      <c r="M121" s="114"/>
      <c r="N121" s="115"/>
      <c r="O121" s="123"/>
      <c r="P121" s="114"/>
      <c r="Q121" s="114"/>
      <c r="R121" s="114"/>
    </row>
    <row r="122" spans="1:18">
      <c r="A122" s="104"/>
      <c r="B122" s="104"/>
      <c r="C122" s="104" t="s">
        <v>110</v>
      </c>
      <c r="D122" s="114"/>
      <c r="E122" s="113"/>
      <c r="F122" s="114"/>
      <c r="G122" s="114"/>
      <c r="H122" s="114"/>
      <c r="I122" s="114" t="s">
        <v>110</v>
      </c>
      <c r="J122" s="117"/>
      <c r="K122" s="114"/>
      <c r="L122" s="114"/>
      <c r="M122" s="114"/>
      <c r="N122" s="115"/>
      <c r="O122" s="123"/>
      <c r="P122" s="114"/>
      <c r="Q122" s="114"/>
      <c r="R122" s="114"/>
    </row>
    <row r="123" spans="1:18">
      <c r="A123" s="104"/>
      <c r="B123" s="104"/>
      <c r="C123" s="104" t="s">
        <v>969</v>
      </c>
      <c r="D123" s="114"/>
      <c r="E123" s="113"/>
      <c r="F123" s="114"/>
      <c r="G123" s="114"/>
      <c r="H123" s="114"/>
      <c r="I123" s="114" t="s">
        <v>969</v>
      </c>
      <c r="J123" s="117"/>
      <c r="K123" s="114"/>
      <c r="L123" s="121"/>
      <c r="M123" s="114"/>
      <c r="N123" s="115"/>
      <c r="O123" s="123"/>
      <c r="P123" s="114"/>
      <c r="Q123" s="114"/>
      <c r="R123" s="114"/>
    </row>
    <row r="124" spans="1:18">
      <c r="A124" s="104"/>
      <c r="B124" s="104"/>
      <c r="C124" s="94" t="s">
        <v>1032</v>
      </c>
      <c r="D124" s="114"/>
      <c r="E124" s="113"/>
      <c r="F124" s="114"/>
      <c r="G124" s="114"/>
      <c r="H124" s="114"/>
      <c r="I124" s="113" t="s">
        <v>1032</v>
      </c>
      <c r="J124" s="117"/>
      <c r="K124" s="114"/>
      <c r="L124" s="114"/>
      <c r="M124" s="114"/>
      <c r="N124" s="115"/>
      <c r="O124" s="123"/>
      <c r="P124" s="114"/>
      <c r="Q124" s="114"/>
      <c r="R124" s="114"/>
    </row>
    <row r="125" spans="1:18">
      <c r="A125" s="104"/>
      <c r="B125" s="104"/>
      <c r="C125" s="94" t="s">
        <v>1580</v>
      </c>
      <c r="D125" s="114"/>
      <c r="E125" s="113"/>
      <c r="F125" s="114"/>
      <c r="G125" s="114"/>
      <c r="H125" s="114"/>
      <c r="I125" s="113" t="s">
        <v>1580</v>
      </c>
      <c r="J125" s="117"/>
      <c r="K125" s="114"/>
      <c r="L125" s="114"/>
      <c r="M125" s="114"/>
      <c r="N125" s="115"/>
      <c r="O125" s="123"/>
      <c r="P125" s="114"/>
      <c r="Q125" s="114"/>
      <c r="R125" s="114"/>
    </row>
    <row r="126" spans="1:18">
      <c r="A126" s="104"/>
      <c r="B126" s="104"/>
      <c r="C126" s="104" t="s">
        <v>163</v>
      </c>
      <c r="D126" s="114"/>
      <c r="E126" s="113"/>
      <c r="F126" s="114"/>
      <c r="G126" s="114"/>
      <c r="H126" s="114"/>
      <c r="I126" s="114" t="s">
        <v>163</v>
      </c>
      <c r="J126" s="117" t="s">
        <v>611</v>
      </c>
      <c r="K126" s="114">
        <v>0.1</v>
      </c>
      <c r="L126" s="114"/>
      <c r="M126" s="114"/>
      <c r="N126" s="115"/>
      <c r="O126" s="123"/>
      <c r="P126" s="114"/>
      <c r="Q126" s="114"/>
      <c r="R126" s="114"/>
    </row>
    <row r="127" spans="1:18">
      <c r="A127" s="104"/>
      <c r="B127" s="104"/>
      <c r="C127" s="104" t="s">
        <v>1581</v>
      </c>
      <c r="D127" s="114"/>
      <c r="E127" s="113"/>
      <c r="F127" s="114"/>
      <c r="G127" s="114"/>
      <c r="H127" s="114"/>
      <c r="I127" s="114" t="s">
        <v>1581</v>
      </c>
      <c r="J127" s="117"/>
      <c r="K127" s="114"/>
      <c r="L127" s="114"/>
      <c r="M127" s="114"/>
      <c r="N127" s="115"/>
      <c r="O127" s="123"/>
      <c r="P127" s="114"/>
      <c r="Q127" s="114"/>
      <c r="R127" s="114"/>
    </row>
    <row r="128" spans="1:18">
      <c r="A128" s="104"/>
      <c r="B128" s="104"/>
      <c r="C128" s="104" t="s">
        <v>1582</v>
      </c>
      <c r="D128" s="114"/>
      <c r="E128" s="113"/>
      <c r="F128" s="114"/>
      <c r="G128" s="114"/>
      <c r="H128" s="114"/>
      <c r="I128" s="114" t="s">
        <v>1582</v>
      </c>
      <c r="J128" s="117"/>
      <c r="K128" s="114"/>
      <c r="L128" s="114"/>
      <c r="M128" s="114"/>
      <c r="N128" s="115"/>
      <c r="O128" s="123"/>
      <c r="P128" s="114"/>
      <c r="Q128" s="114"/>
      <c r="R128" s="114"/>
    </row>
    <row r="129" spans="1:18">
      <c r="A129" s="104"/>
      <c r="B129" s="104"/>
      <c r="C129" s="104" t="s">
        <v>919</v>
      </c>
      <c r="D129" s="114"/>
      <c r="E129" s="113"/>
      <c r="F129" s="114"/>
      <c r="G129" s="114"/>
      <c r="H129" s="114"/>
      <c r="I129" s="114" t="s">
        <v>919</v>
      </c>
      <c r="J129" s="117" t="s">
        <v>95</v>
      </c>
      <c r="K129" s="114" t="s">
        <v>1583</v>
      </c>
      <c r="L129" s="121"/>
      <c r="M129" s="114"/>
      <c r="N129" s="115"/>
      <c r="O129" s="123"/>
      <c r="P129" s="114"/>
      <c r="Q129" s="114"/>
      <c r="R129" s="114"/>
    </row>
    <row r="130" spans="1:18">
      <c r="A130" s="104"/>
      <c r="B130" s="104"/>
      <c r="C130" s="104" t="s">
        <v>217</v>
      </c>
      <c r="D130" s="114"/>
      <c r="E130" s="113"/>
      <c r="F130" s="114"/>
      <c r="G130" s="114"/>
      <c r="H130" s="114"/>
      <c r="I130" s="114" t="s">
        <v>217</v>
      </c>
      <c r="J130" s="117"/>
      <c r="K130" s="114"/>
      <c r="L130" s="114"/>
      <c r="M130" s="114"/>
      <c r="N130" s="115"/>
      <c r="O130" s="123"/>
      <c r="P130" s="114"/>
      <c r="Q130" s="114"/>
      <c r="R130" s="114"/>
    </row>
    <row r="131" spans="1:18">
      <c r="A131" s="104"/>
      <c r="B131" s="104"/>
      <c r="C131" s="104" t="s">
        <v>1111</v>
      </c>
      <c r="D131" s="114"/>
      <c r="E131" s="113"/>
      <c r="F131" s="114"/>
      <c r="G131" s="114"/>
      <c r="H131" s="114"/>
      <c r="I131" s="114" t="s">
        <v>1111</v>
      </c>
      <c r="J131" s="117"/>
      <c r="K131" s="114"/>
      <c r="L131" s="114"/>
      <c r="M131" s="114"/>
      <c r="N131" s="115"/>
      <c r="O131" s="123"/>
      <c r="P131" s="114"/>
      <c r="Q131" s="114"/>
      <c r="R131" s="114"/>
    </row>
    <row r="132" spans="1:18">
      <c r="A132" s="104"/>
      <c r="B132" s="104"/>
      <c r="C132" s="104" t="s">
        <v>215</v>
      </c>
      <c r="D132" s="114"/>
      <c r="E132" s="113"/>
      <c r="F132" s="114"/>
      <c r="G132" s="114"/>
      <c r="H132" s="114"/>
      <c r="I132" s="114" t="s">
        <v>215</v>
      </c>
      <c r="J132" s="117"/>
      <c r="K132" s="114"/>
      <c r="L132" s="114"/>
      <c r="M132" s="114"/>
      <c r="N132" s="115"/>
      <c r="O132" s="123"/>
      <c r="P132" s="114"/>
      <c r="Q132" s="114"/>
      <c r="R132" s="114"/>
    </row>
    <row r="133" spans="1:18">
      <c r="A133" s="104"/>
      <c r="B133" s="104"/>
      <c r="C133" s="104" t="s">
        <v>1584</v>
      </c>
      <c r="D133" s="114"/>
      <c r="E133" s="113"/>
      <c r="F133" s="114"/>
      <c r="G133" s="114"/>
      <c r="H133" s="114"/>
      <c r="I133" s="114" t="s">
        <v>1584</v>
      </c>
      <c r="J133" s="117">
        <v>7</v>
      </c>
      <c r="K133" s="114">
        <v>0.07</v>
      </c>
      <c r="L133" s="114"/>
      <c r="M133" s="114"/>
      <c r="N133" s="115"/>
      <c r="O133" s="123"/>
      <c r="P133" s="114"/>
      <c r="Q133" s="114"/>
      <c r="R133" s="114"/>
    </row>
    <row r="134" spans="1:18">
      <c r="A134" s="104"/>
      <c r="B134" s="104"/>
      <c r="C134" s="104" t="s">
        <v>114</v>
      </c>
      <c r="D134" s="114"/>
      <c r="E134" s="113"/>
      <c r="F134" s="114"/>
      <c r="G134" s="114"/>
      <c r="H134" s="114"/>
      <c r="I134" s="114" t="s">
        <v>114</v>
      </c>
      <c r="J134" s="117"/>
      <c r="K134" s="114"/>
      <c r="L134" s="114"/>
      <c r="M134" s="114"/>
      <c r="N134" s="115"/>
      <c r="O134" s="123"/>
      <c r="P134" s="114"/>
      <c r="Q134" s="114"/>
      <c r="R134" s="114"/>
    </row>
    <row r="135" spans="1:18">
      <c r="A135" s="104"/>
      <c r="B135" s="104"/>
      <c r="C135" s="104" t="s">
        <v>1585</v>
      </c>
      <c r="D135" s="114"/>
      <c r="E135" s="113"/>
      <c r="F135" s="114"/>
      <c r="G135" s="114"/>
      <c r="H135" s="114"/>
      <c r="I135" s="114" t="s">
        <v>1585</v>
      </c>
      <c r="J135" s="117" t="s">
        <v>241</v>
      </c>
      <c r="K135" s="114">
        <v>0.01</v>
      </c>
      <c r="L135" s="114"/>
      <c r="M135" s="114"/>
      <c r="N135" s="115"/>
      <c r="O135" s="123"/>
      <c r="P135" s="114"/>
      <c r="Q135" s="114"/>
      <c r="R135" s="114"/>
    </row>
    <row r="136" spans="1:18">
      <c r="A136" s="104"/>
      <c r="B136" s="104"/>
      <c r="C136" s="104" t="s">
        <v>884</v>
      </c>
      <c r="D136" s="114"/>
      <c r="E136" s="113"/>
      <c r="F136" s="114"/>
      <c r="G136" s="114"/>
      <c r="H136" s="114"/>
      <c r="I136" s="114" t="s">
        <v>884</v>
      </c>
      <c r="J136" s="117" t="s">
        <v>91</v>
      </c>
      <c r="K136" s="114">
        <v>0.06</v>
      </c>
      <c r="L136" s="121"/>
      <c r="M136" s="114"/>
      <c r="N136" s="115"/>
      <c r="O136" s="123"/>
      <c r="P136" s="114"/>
      <c r="Q136" s="114"/>
      <c r="R136" s="114"/>
    </row>
    <row r="137" spans="1:18">
      <c r="A137" s="104"/>
      <c r="B137" s="104"/>
      <c r="C137" s="94" t="s">
        <v>554</v>
      </c>
      <c r="D137" s="114"/>
      <c r="E137" s="113"/>
      <c r="F137" s="114"/>
      <c r="G137" s="114"/>
      <c r="H137" s="114"/>
      <c r="I137" s="113" t="s">
        <v>554</v>
      </c>
      <c r="J137" s="117"/>
      <c r="K137" s="114"/>
      <c r="L137" s="114"/>
      <c r="M137" s="114"/>
      <c r="N137" s="115"/>
      <c r="O137" s="123"/>
      <c r="P137" s="114"/>
      <c r="Q137" s="114"/>
      <c r="R137" s="114"/>
    </row>
    <row r="138" spans="1:18">
      <c r="A138" s="104"/>
      <c r="B138" s="104"/>
      <c r="C138" s="104" t="s">
        <v>847</v>
      </c>
      <c r="D138" s="114"/>
      <c r="E138" s="113"/>
      <c r="F138" s="114"/>
      <c r="G138" s="114"/>
      <c r="H138" s="114"/>
      <c r="I138" s="114" t="s">
        <v>847</v>
      </c>
      <c r="J138" s="117"/>
      <c r="K138" s="114"/>
      <c r="L138" s="121"/>
      <c r="M138" s="114"/>
      <c r="N138" s="115"/>
      <c r="O138" s="123"/>
      <c r="P138" s="114"/>
      <c r="Q138" s="114"/>
      <c r="R138" s="114"/>
    </row>
    <row r="139" spans="1:18">
      <c r="A139" s="104"/>
      <c r="B139" s="104"/>
      <c r="C139" s="104" t="s">
        <v>608</v>
      </c>
      <c r="D139" s="114"/>
      <c r="E139" s="113"/>
      <c r="F139" s="114"/>
      <c r="G139" s="114"/>
      <c r="H139" s="114"/>
      <c r="I139" s="114" t="s">
        <v>608</v>
      </c>
      <c r="J139" s="117" t="s">
        <v>254</v>
      </c>
      <c r="K139" s="114">
        <v>0.05</v>
      </c>
      <c r="L139" s="114"/>
      <c r="M139" s="114"/>
      <c r="N139" s="115"/>
      <c r="O139" s="123"/>
      <c r="P139" s="114"/>
      <c r="Q139" s="114"/>
      <c r="R139" s="114"/>
    </row>
    <row r="140" spans="1:18">
      <c r="A140" s="104"/>
      <c r="B140" s="104"/>
      <c r="C140" s="126" t="s">
        <v>648</v>
      </c>
      <c r="D140" s="114"/>
      <c r="E140" s="113"/>
      <c r="F140" s="114"/>
      <c r="G140" s="114"/>
      <c r="H140" s="114"/>
      <c r="I140" s="127" t="s">
        <v>648</v>
      </c>
      <c r="J140" s="117"/>
      <c r="K140" s="114"/>
      <c r="L140" s="114"/>
      <c r="M140" s="114"/>
      <c r="N140" s="115"/>
      <c r="O140" s="123"/>
      <c r="P140" s="114"/>
      <c r="Q140" s="114"/>
      <c r="R140" s="114"/>
    </row>
    <row r="141" spans="1:18">
      <c r="A141" s="104"/>
      <c r="B141" s="104"/>
      <c r="C141" s="117" t="s">
        <v>73</v>
      </c>
      <c r="D141" s="114"/>
      <c r="E141" s="113"/>
      <c r="F141" s="114"/>
      <c r="G141" s="114"/>
      <c r="H141" s="114"/>
      <c r="I141" s="114" t="s">
        <v>73</v>
      </c>
      <c r="J141" s="117" t="s">
        <v>85</v>
      </c>
      <c r="K141" s="114">
        <v>0.04</v>
      </c>
      <c r="L141" s="114"/>
      <c r="M141" s="114"/>
      <c r="N141" s="115"/>
      <c r="O141" s="123"/>
      <c r="P141" s="114"/>
      <c r="Q141" s="114"/>
      <c r="R141" s="114"/>
    </row>
    <row r="142" spans="1:18">
      <c r="A142" s="104"/>
      <c r="B142" s="104"/>
      <c r="C142" s="104" t="s">
        <v>564</v>
      </c>
      <c r="D142" s="114"/>
      <c r="E142" s="113"/>
      <c r="F142" s="114"/>
      <c r="G142" s="114"/>
      <c r="H142" s="114"/>
      <c r="I142" s="114" t="s">
        <v>564</v>
      </c>
      <c r="J142" s="117" t="s">
        <v>363</v>
      </c>
      <c r="K142" s="114">
        <v>0.04</v>
      </c>
      <c r="L142" s="114"/>
      <c r="M142" s="114"/>
      <c r="N142" s="115"/>
      <c r="O142" s="123"/>
      <c r="P142" s="114"/>
      <c r="Q142" s="114"/>
      <c r="R142" s="114"/>
    </row>
    <row r="143" spans="1:18">
      <c r="A143" s="104"/>
      <c r="B143" s="104"/>
      <c r="C143" s="104" t="s">
        <v>1117</v>
      </c>
      <c r="D143" s="114"/>
      <c r="E143" s="113"/>
      <c r="F143" s="114"/>
      <c r="G143" s="114"/>
      <c r="H143" s="114"/>
      <c r="I143" s="114" t="s">
        <v>1117</v>
      </c>
      <c r="J143" s="117"/>
      <c r="K143" s="114"/>
      <c r="L143" s="114"/>
      <c r="M143" s="114"/>
      <c r="N143" s="115"/>
      <c r="O143" s="123"/>
      <c r="P143" s="114"/>
      <c r="Q143" s="114"/>
      <c r="R143" s="114"/>
    </row>
    <row r="144" spans="1:18">
      <c r="A144" s="104"/>
      <c r="B144" s="104"/>
      <c r="C144" s="104" t="s">
        <v>1586</v>
      </c>
      <c r="D144" s="114"/>
      <c r="E144" s="113"/>
      <c r="F144" s="114"/>
      <c r="G144" s="114"/>
      <c r="H144" s="114"/>
      <c r="I144" s="114" t="s">
        <v>1586</v>
      </c>
      <c r="J144" s="117"/>
      <c r="K144" s="114"/>
      <c r="L144" s="114"/>
      <c r="M144" s="114"/>
      <c r="N144" s="115"/>
      <c r="O144" s="123"/>
      <c r="P144" s="114"/>
      <c r="Q144" s="114"/>
      <c r="R144" s="114"/>
    </row>
    <row r="145" spans="1:18">
      <c r="A145" s="104"/>
      <c r="B145" s="104"/>
      <c r="C145" s="104" t="s">
        <v>754</v>
      </c>
      <c r="D145" s="114"/>
      <c r="E145" s="113"/>
      <c r="F145" s="114"/>
      <c r="G145" s="114"/>
      <c r="H145" s="114"/>
      <c r="I145" s="114" t="s">
        <v>754</v>
      </c>
      <c r="J145" s="117"/>
      <c r="K145" s="114"/>
      <c r="L145" s="121"/>
      <c r="M145" s="114"/>
      <c r="N145" s="115"/>
      <c r="O145" s="123"/>
      <c r="P145" s="114"/>
      <c r="Q145" s="114"/>
      <c r="R145" s="114"/>
    </row>
    <row r="146" spans="1:18">
      <c r="A146" s="104"/>
      <c r="B146" s="104"/>
      <c r="C146" s="104" t="s">
        <v>1449</v>
      </c>
      <c r="D146" s="114"/>
      <c r="E146" s="113"/>
      <c r="F146" s="114"/>
      <c r="G146" s="114"/>
      <c r="H146" s="114"/>
      <c r="I146" s="114" t="s">
        <v>1449</v>
      </c>
      <c r="J146" s="117"/>
      <c r="K146" s="114"/>
      <c r="L146" s="114"/>
      <c r="M146" s="114"/>
      <c r="N146" s="115"/>
      <c r="O146" s="123"/>
      <c r="P146" s="114"/>
      <c r="Q146" s="114"/>
      <c r="R146" s="114"/>
    </row>
    <row r="147" spans="1:18">
      <c r="A147" s="104"/>
      <c r="B147" s="104"/>
      <c r="C147" s="116" t="s">
        <v>958</v>
      </c>
      <c r="D147" s="114"/>
      <c r="E147" s="113"/>
      <c r="F147" s="114"/>
      <c r="G147" s="114"/>
      <c r="H147" s="114"/>
      <c r="I147" s="123" t="s">
        <v>958</v>
      </c>
      <c r="J147" s="124"/>
      <c r="K147" s="123"/>
      <c r="L147" s="121"/>
      <c r="M147" s="114"/>
      <c r="N147" s="115"/>
      <c r="O147" s="123"/>
      <c r="P147" s="114"/>
      <c r="Q147" s="114"/>
      <c r="R147" s="114"/>
    </row>
    <row r="148" spans="1:18">
      <c r="A148" s="104"/>
      <c r="B148" s="104"/>
      <c r="C148" s="104" t="s">
        <v>1587</v>
      </c>
      <c r="D148" s="114"/>
      <c r="E148" s="113"/>
      <c r="F148" s="114"/>
      <c r="G148" s="114"/>
      <c r="H148" s="114"/>
      <c r="I148" s="114" t="s">
        <v>1587</v>
      </c>
      <c r="J148" s="117">
        <v>6</v>
      </c>
      <c r="K148" s="114">
        <v>0.03</v>
      </c>
      <c r="L148" s="114"/>
      <c r="M148" s="114"/>
      <c r="N148" s="115"/>
      <c r="O148" s="123"/>
      <c r="P148" s="114"/>
      <c r="Q148" s="114"/>
      <c r="R148" s="114"/>
    </row>
    <row r="149" spans="1:18">
      <c r="A149" s="104"/>
      <c r="B149" s="104"/>
      <c r="C149" s="104" t="s">
        <v>1588</v>
      </c>
      <c r="D149" s="114"/>
      <c r="E149" s="113"/>
      <c r="F149" s="114"/>
      <c r="G149" s="114"/>
      <c r="H149" s="114"/>
      <c r="I149" s="114" t="s">
        <v>1588</v>
      </c>
      <c r="J149" s="117"/>
      <c r="K149" s="114"/>
      <c r="L149" s="114"/>
      <c r="M149" s="114"/>
      <c r="N149" s="115"/>
      <c r="O149" s="123"/>
      <c r="P149" s="114"/>
      <c r="Q149" s="114"/>
      <c r="R149" s="114"/>
    </row>
    <row r="150" spans="1:18">
      <c r="A150" s="104"/>
      <c r="B150" s="104"/>
      <c r="C150" s="104" t="s">
        <v>1589</v>
      </c>
      <c r="D150" s="114"/>
      <c r="E150" s="113"/>
      <c r="F150" s="114"/>
      <c r="G150" s="114"/>
      <c r="H150" s="114"/>
      <c r="I150" s="114" t="s">
        <v>1589</v>
      </c>
      <c r="J150" s="117" t="s">
        <v>624</v>
      </c>
      <c r="K150" s="114">
        <v>0.02</v>
      </c>
      <c r="L150" s="121"/>
      <c r="M150" s="114"/>
      <c r="N150" s="115"/>
      <c r="O150" s="123"/>
      <c r="P150" s="114"/>
      <c r="Q150" s="114"/>
      <c r="R150" s="114"/>
    </row>
    <row r="151" spans="1:18">
      <c r="A151" s="104"/>
      <c r="B151" s="104"/>
      <c r="C151" s="104" t="s">
        <v>1360</v>
      </c>
      <c r="D151" s="114"/>
      <c r="E151" s="113"/>
      <c r="F151" s="114"/>
      <c r="G151" s="114"/>
      <c r="H151" s="114"/>
      <c r="I151" s="114" t="s">
        <v>1360</v>
      </c>
      <c r="J151" s="117"/>
      <c r="K151" s="114"/>
      <c r="L151" s="114"/>
      <c r="M151" s="114"/>
      <c r="N151" s="115"/>
      <c r="O151" s="123"/>
      <c r="P151" s="114"/>
      <c r="Q151" s="114"/>
      <c r="R151" s="114"/>
    </row>
    <row r="152" spans="1:18">
      <c r="A152" s="104"/>
      <c r="B152" s="104"/>
      <c r="C152" s="117" t="s">
        <v>438</v>
      </c>
      <c r="D152" s="114"/>
      <c r="E152" s="113"/>
      <c r="F152" s="114"/>
      <c r="G152" s="114"/>
      <c r="H152" s="114"/>
      <c r="I152" s="114" t="s">
        <v>438</v>
      </c>
      <c r="J152" s="117"/>
      <c r="K152" s="114"/>
      <c r="L152" s="114"/>
      <c r="M152" s="114"/>
      <c r="N152" s="115"/>
      <c r="O152" s="123"/>
      <c r="P152" s="114"/>
      <c r="Q152" s="114"/>
      <c r="R152" s="114"/>
    </row>
    <row r="153" spans="1:18">
      <c r="A153" s="104"/>
      <c r="B153" s="104"/>
      <c r="C153" s="104" t="s">
        <v>747</v>
      </c>
      <c r="D153" s="114"/>
      <c r="E153" s="113"/>
      <c r="F153" s="114"/>
      <c r="G153" s="114"/>
      <c r="H153" s="114"/>
      <c r="I153" s="114" t="s">
        <v>747</v>
      </c>
      <c r="J153" s="117" t="s">
        <v>423</v>
      </c>
      <c r="K153" s="114">
        <v>0.02</v>
      </c>
      <c r="L153" s="121"/>
      <c r="M153" s="114"/>
      <c r="N153" s="115"/>
      <c r="O153" s="123"/>
      <c r="P153" s="114"/>
      <c r="Q153" s="114"/>
      <c r="R153" s="114"/>
    </row>
    <row r="154" spans="1:18">
      <c r="A154" s="104"/>
      <c r="B154" s="104"/>
      <c r="C154" s="104" t="s">
        <v>959</v>
      </c>
      <c r="D154" s="114"/>
      <c r="E154" s="113"/>
      <c r="F154" s="114"/>
      <c r="G154" s="114"/>
      <c r="H154" s="114"/>
      <c r="I154" s="114" t="s">
        <v>959</v>
      </c>
      <c r="J154" s="117"/>
      <c r="K154" s="114"/>
      <c r="L154" s="121"/>
      <c r="M154" s="114"/>
      <c r="N154" s="115"/>
      <c r="O154" s="123"/>
      <c r="P154" s="114"/>
      <c r="Q154" s="114"/>
      <c r="R154" s="114"/>
    </row>
    <row r="155" spans="1:18">
      <c r="A155" s="104"/>
      <c r="B155" s="104"/>
      <c r="C155" s="104" t="s">
        <v>74</v>
      </c>
      <c r="D155" s="114"/>
      <c r="E155" s="113"/>
      <c r="F155" s="114"/>
      <c r="G155" s="114"/>
      <c r="H155" s="114"/>
      <c r="I155" s="114" t="s">
        <v>74</v>
      </c>
      <c r="J155" s="117" t="s">
        <v>571</v>
      </c>
      <c r="K155" s="114">
        <v>0.02</v>
      </c>
      <c r="L155" s="114"/>
      <c r="M155" s="114"/>
      <c r="N155" s="115"/>
      <c r="O155" s="123"/>
      <c r="P155" s="114"/>
      <c r="Q155" s="114"/>
      <c r="R155" s="114"/>
    </row>
    <row r="156" spans="1:18">
      <c r="A156" s="104"/>
      <c r="B156" s="104"/>
      <c r="C156" s="104" t="s">
        <v>350</v>
      </c>
      <c r="D156" s="114"/>
      <c r="E156" s="113"/>
      <c r="F156" s="114"/>
      <c r="G156" s="114"/>
      <c r="H156" s="114"/>
      <c r="I156" s="114" t="s">
        <v>350</v>
      </c>
      <c r="J156" s="117" t="s">
        <v>85</v>
      </c>
      <c r="K156" s="114">
        <v>0.01</v>
      </c>
      <c r="L156" s="114"/>
      <c r="M156" s="114"/>
      <c r="N156" s="115"/>
      <c r="O156" s="123"/>
      <c r="P156" s="114"/>
      <c r="Q156" s="114"/>
      <c r="R156" s="114"/>
    </row>
    <row r="157" spans="1:18">
      <c r="A157" s="104"/>
      <c r="B157" s="104"/>
      <c r="C157" s="104" t="s">
        <v>1590</v>
      </c>
      <c r="D157" s="114"/>
      <c r="E157" s="113"/>
      <c r="F157" s="114"/>
      <c r="G157" s="114"/>
      <c r="H157" s="114"/>
      <c r="I157" s="114" t="s">
        <v>1590</v>
      </c>
      <c r="J157" s="117"/>
      <c r="K157" s="114"/>
      <c r="L157" s="114"/>
      <c r="M157" s="114"/>
      <c r="N157" s="115"/>
      <c r="O157" s="123"/>
      <c r="P157" s="114"/>
      <c r="Q157" s="114"/>
      <c r="R157" s="114"/>
    </row>
    <row r="158" spans="1:18">
      <c r="A158" s="104"/>
      <c r="B158" s="104"/>
      <c r="C158" s="104" t="s">
        <v>502</v>
      </c>
      <c r="D158" s="114"/>
      <c r="E158" s="113"/>
      <c r="F158" s="114"/>
      <c r="G158" s="114"/>
      <c r="H158" s="114"/>
      <c r="I158" s="114" t="s">
        <v>502</v>
      </c>
      <c r="J158" s="117"/>
      <c r="K158" s="114"/>
      <c r="L158" s="114"/>
      <c r="M158" s="114"/>
      <c r="N158" s="115"/>
      <c r="O158" s="123"/>
      <c r="P158" s="114"/>
      <c r="Q158" s="114"/>
      <c r="R158" s="114"/>
    </row>
    <row r="159" spans="1:18">
      <c r="A159" s="104"/>
      <c r="B159" s="104"/>
      <c r="C159" s="126" t="s">
        <v>1483</v>
      </c>
      <c r="D159" s="114"/>
      <c r="E159" s="113"/>
      <c r="F159" s="114"/>
      <c r="G159" s="114"/>
      <c r="H159" s="114"/>
      <c r="I159" s="127" t="s">
        <v>1483</v>
      </c>
      <c r="J159" s="117"/>
      <c r="K159" s="114"/>
      <c r="L159" s="114"/>
      <c r="M159" s="114"/>
      <c r="N159" s="115"/>
      <c r="O159" s="123"/>
      <c r="P159" s="114"/>
      <c r="Q159" s="114"/>
      <c r="R159" s="114"/>
    </row>
    <row r="160" spans="1:18">
      <c r="A160" s="104"/>
      <c r="B160" s="104"/>
      <c r="C160" s="104" t="s">
        <v>1591</v>
      </c>
      <c r="D160" s="114"/>
      <c r="E160" s="113"/>
      <c r="F160" s="114"/>
      <c r="G160" s="114"/>
      <c r="H160" s="114"/>
      <c r="I160" s="114" t="s">
        <v>1591</v>
      </c>
      <c r="J160" s="117" t="s">
        <v>1592</v>
      </c>
      <c r="K160" s="114">
        <v>0.003</v>
      </c>
      <c r="L160" s="114"/>
      <c r="M160" s="114"/>
      <c r="N160" s="115"/>
      <c r="O160" s="123"/>
      <c r="P160" s="114"/>
      <c r="Q160" s="114"/>
      <c r="R160" s="114"/>
    </row>
    <row r="161" spans="1:18">
      <c r="A161" s="104"/>
      <c r="B161" s="104"/>
      <c r="C161" s="104" t="s">
        <v>1593</v>
      </c>
      <c r="D161" s="114"/>
      <c r="E161" s="113"/>
      <c r="F161" s="114"/>
      <c r="G161" s="114"/>
      <c r="H161" s="114"/>
      <c r="I161" s="114" t="s">
        <v>1593</v>
      </c>
      <c r="J161" s="117" t="s">
        <v>1048</v>
      </c>
      <c r="K161" s="114">
        <v>0.0035</v>
      </c>
      <c r="L161" s="114"/>
      <c r="M161" s="114"/>
      <c r="N161" s="115"/>
      <c r="O161" s="123"/>
      <c r="P161" s="114"/>
      <c r="Q161" s="114"/>
      <c r="R161" s="114"/>
    </row>
    <row r="162" spans="1:18">
      <c r="A162" s="104"/>
      <c r="B162" s="104"/>
      <c r="C162" s="104" t="s">
        <v>515</v>
      </c>
      <c r="D162" s="114"/>
      <c r="E162" s="113"/>
      <c r="F162" s="114"/>
      <c r="G162" s="114"/>
      <c r="H162" s="114"/>
      <c r="I162" s="114" t="s">
        <v>515</v>
      </c>
      <c r="J162" s="117" t="s">
        <v>1425</v>
      </c>
      <c r="K162" s="114">
        <v>0.0106</v>
      </c>
      <c r="L162" s="114"/>
      <c r="M162" s="114"/>
      <c r="N162" s="115"/>
      <c r="O162" s="123"/>
      <c r="P162" s="114"/>
      <c r="Q162" s="114"/>
      <c r="R162" s="114"/>
    </row>
    <row r="163" spans="1:18">
      <c r="A163" s="104"/>
      <c r="B163" s="104"/>
      <c r="C163" s="104" t="s">
        <v>1122</v>
      </c>
      <c r="D163" s="114"/>
      <c r="E163" s="113"/>
      <c r="F163" s="114"/>
      <c r="G163" s="114"/>
      <c r="H163" s="114"/>
      <c r="I163" s="114" t="s">
        <v>1122</v>
      </c>
      <c r="J163" s="117"/>
      <c r="K163" s="114"/>
      <c r="L163" s="121"/>
      <c r="M163" s="114"/>
      <c r="N163" s="115"/>
      <c r="O163" s="123"/>
      <c r="P163" s="114"/>
      <c r="Q163" s="114"/>
      <c r="R163" s="114"/>
    </row>
    <row r="164" spans="1:18">
      <c r="A164" s="104"/>
      <c r="B164" s="104"/>
      <c r="C164" s="104" t="s">
        <v>301</v>
      </c>
      <c r="D164" s="114"/>
      <c r="E164" s="113"/>
      <c r="F164" s="114"/>
      <c r="G164" s="114"/>
      <c r="H164" s="114"/>
      <c r="I164" s="114" t="s">
        <v>301</v>
      </c>
      <c r="J164" s="117" t="s">
        <v>663</v>
      </c>
      <c r="K164" s="114">
        <v>0.01</v>
      </c>
      <c r="L164" s="114"/>
      <c r="M164" s="114"/>
      <c r="N164" s="115"/>
      <c r="O164" s="123"/>
      <c r="P164" s="114"/>
      <c r="Q164" s="114"/>
      <c r="R164" s="114"/>
    </row>
    <row r="165" spans="1:18">
      <c r="A165" s="104"/>
      <c r="B165" s="104"/>
      <c r="C165" s="117" t="s">
        <v>118</v>
      </c>
      <c r="D165" s="114"/>
      <c r="E165" s="113"/>
      <c r="F165" s="114"/>
      <c r="G165" s="114"/>
      <c r="H165" s="114"/>
      <c r="I165" s="114" t="s">
        <v>118</v>
      </c>
      <c r="J165" s="117"/>
      <c r="K165" s="114"/>
      <c r="L165" s="114"/>
      <c r="M165" s="114"/>
      <c r="N165" s="115"/>
      <c r="O165" s="123"/>
      <c r="P165" s="114"/>
      <c r="Q165" s="114"/>
      <c r="R165" s="114"/>
    </row>
  </sheetData>
  <mergeCells count="92">
    <mergeCell ref="A1:R1"/>
    <mergeCell ref="M2:R2"/>
    <mergeCell ref="E4:R4"/>
    <mergeCell ref="G5:L5"/>
    <mergeCell ref="M5:N5"/>
    <mergeCell ref="O5:P5"/>
    <mergeCell ref="Q5:R5"/>
    <mergeCell ref="A7:C7"/>
    <mergeCell ref="A4:A6"/>
    <mergeCell ref="A8:A14"/>
    <mergeCell ref="A15:A25"/>
    <mergeCell ref="A26:A52"/>
    <mergeCell ref="A53:A59"/>
    <mergeCell ref="A60:A86"/>
    <mergeCell ref="A87:A165"/>
    <mergeCell ref="B4:B6"/>
    <mergeCell ref="B8:B14"/>
    <mergeCell ref="B15:B25"/>
    <mergeCell ref="B26:B52"/>
    <mergeCell ref="B53:B59"/>
    <mergeCell ref="B60:B86"/>
    <mergeCell ref="B87:B165"/>
    <mergeCell ref="C4:C6"/>
    <mergeCell ref="D4:D6"/>
    <mergeCell ref="D8:D14"/>
    <mergeCell ref="D15:D25"/>
    <mergeCell ref="D26:D52"/>
    <mergeCell ref="D53:D59"/>
    <mergeCell ref="D60:D86"/>
    <mergeCell ref="D87:D165"/>
    <mergeCell ref="E5:E6"/>
    <mergeCell ref="E8:E14"/>
    <mergeCell ref="E15:E25"/>
    <mergeCell ref="E26:E52"/>
    <mergeCell ref="E53:E59"/>
    <mergeCell ref="E60:E86"/>
    <mergeCell ref="E87:E165"/>
    <mergeCell ref="F5:F6"/>
    <mergeCell ref="F8:F14"/>
    <mergeCell ref="F15:F25"/>
    <mergeCell ref="F26:F52"/>
    <mergeCell ref="F53:F59"/>
    <mergeCell ref="F60:F86"/>
    <mergeCell ref="F87:F165"/>
    <mergeCell ref="G8:G14"/>
    <mergeCell ref="G15:G25"/>
    <mergeCell ref="G26:G52"/>
    <mergeCell ref="G53:G59"/>
    <mergeCell ref="G60:G86"/>
    <mergeCell ref="G87:G165"/>
    <mergeCell ref="H8:H14"/>
    <mergeCell ref="H15:H25"/>
    <mergeCell ref="H26:H52"/>
    <mergeCell ref="H53:H59"/>
    <mergeCell ref="H60:H86"/>
    <mergeCell ref="H87:H165"/>
    <mergeCell ref="M8:M14"/>
    <mergeCell ref="M15:M25"/>
    <mergeCell ref="M26:M52"/>
    <mergeCell ref="M53:M59"/>
    <mergeCell ref="M60:M86"/>
    <mergeCell ref="M87:M165"/>
    <mergeCell ref="N8:N14"/>
    <mergeCell ref="N15:N25"/>
    <mergeCell ref="N26:N52"/>
    <mergeCell ref="N53:N59"/>
    <mergeCell ref="N60:N86"/>
    <mergeCell ref="N87:N165"/>
    <mergeCell ref="O8:O14"/>
    <mergeCell ref="O15:O25"/>
    <mergeCell ref="O26:O52"/>
    <mergeCell ref="O53:O59"/>
    <mergeCell ref="O60:O86"/>
    <mergeCell ref="O87:O165"/>
    <mergeCell ref="P8:P14"/>
    <mergeCell ref="P15:P25"/>
    <mergeCell ref="P26:P52"/>
    <mergeCell ref="P53:P59"/>
    <mergeCell ref="P60:P86"/>
    <mergeCell ref="P87:P165"/>
    <mergeCell ref="Q8:Q14"/>
    <mergeCell ref="Q15:Q25"/>
    <mergeCell ref="Q26:Q52"/>
    <mergeCell ref="Q53:Q59"/>
    <mergeCell ref="Q60:Q86"/>
    <mergeCell ref="Q87:Q165"/>
    <mergeCell ref="R8:R14"/>
    <mergeCell ref="R15:R25"/>
    <mergeCell ref="R26:R52"/>
    <mergeCell ref="R53:R59"/>
    <mergeCell ref="R60:R86"/>
    <mergeCell ref="R87:R16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8"/>
  <sheetViews>
    <sheetView topLeftCell="C1" workbookViewId="0">
      <selection activeCell="Q12" sqref="Q12:Q24"/>
    </sheetView>
  </sheetViews>
  <sheetFormatPr defaultColWidth="9" defaultRowHeight="14.25"/>
  <cols>
    <col min="2" max="2" width="10.375" style="88" customWidth="1"/>
    <col min="3" max="3" width="9" style="88"/>
    <col min="4" max="5" width="10.375"/>
    <col min="6" max="7" width="9.25"/>
    <col min="11" max="11" width="9.875" customWidth="1"/>
    <col min="12" max="12" width="10" customWidth="1"/>
    <col min="13" max="13" width="10.25" customWidth="1"/>
    <col min="14" max="14" width="10.375" customWidth="1"/>
    <col min="15" max="15" width="9.75" customWidth="1"/>
    <col min="16" max="16" width="9.875" customWidth="1"/>
    <col min="17" max="17" width="10" customWidth="1"/>
    <col min="18" max="18" width="10.125" customWidth="1"/>
  </cols>
  <sheetData>
    <row r="1" ht="18.75" spans="1:18">
      <c r="A1" s="89" t="s">
        <v>1594</v>
      </c>
      <c r="B1" s="89"/>
      <c r="C1" s="90"/>
      <c r="D1" s="89"/>
      <c r="E1" s="89"/>
      <c r="F1" s="89"/>
      <c r="G1" s="89"/>
      <c r="H1" s="89"/>
      <c r="I1" s="99"/>
      <c r="J1" s="89"/>
      <c r="K1" s="89"/>
      <c r="L1" s="89"/>
      <c r="M1" s="89"/>
      <c r="N1" s="89"/>
      <c r="O1" s="89"/>
      <c r="P1" s="89"/>
      <c r="Q1" s="89"/>
      <c r="R1" s="89"/>
    </row>
    <row r="2" spans="1:18">
      <c r="A2" s="91"/>
      <c r="B2" s="91"/>
      <c r="C2" s="92"/>
      <c r="D2" s="93"/>
      <c r="E2" s="93"/>
      <c r="F2" s="93"/>
      <c r="G2" s="93"/>
      <c r="H2" s="93"/>
      <c r="I2" s="100"/>
      <c r="J2" s="91"/>
      <c r="K2" s="93"/>
      <c r="L2" s="93"/>
      <c r="M2" s="55"/>
      <c r="N2" s="55"/>
      <c r="O2" s="55" t="s">
        <v>1595</v>
      </c>
      <c r="P2" s="55"/>
      <c r="Q2" s="55"/>
      <c r="R2" s="55"/>
    </row>
    <row r="3" spans="1:18">
      <c r="A3" s="94" t="s">
        <v>32</v>
      </c>
      <c r="B3" s="94" t="s">
        <v>33</v>
      </c>
      <c r="C3" s="32" t="s">
        <v>34</v>
      </c>
      <c r="D3" s="95" t="s">
        <v>35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18">
      <c r="A4" s="94"/>
      <c r="B4" s="94"/>
      <c r="C4" s="32"/>
      <c r="D4" s="96" t="s">
        <v>3</v>
      </c>
      <c r="E4" s="96" t="s">
        <v>1596</v>
      </c>
      <c r="F4" s="96" t="s">
        <v>1597</v>
      </c>
      <c r="G4" s="97" t="s">
        <v>8</v>
      </c>
      <c r="H4" s="97"/>
      <c r="I4" s="41"/>
      <c r="J4" s="97"/>
      <c r="K4" s="97"/>
      <c r="L4" s="97"/>
      <c r="M4" s="97" t="s">
        <v>9</v>
      </c>
      <c r="N4" s="97"/>
      <c r="O4" s="97" t="s">
        <v>10</v>
      </c>
      <c r="P4" s="97"/>
      <c r="Q4" s="97" t="s">
        <v>11</v>
      </c>
      <c r="R4" s="97"/>
    </row>
    <row r="5" spans="1:18">
      <c r="A5" s="94"/>
      <c r="B5" s="94"/>
      <c r="C5" s="32"/>
      <c r="D5" s="96"/>
      <c r="E5" s="96"/>
      <c r="F5" s="96"/>
      <c r="G5" s="96" t="s">
        <v>36</v>
      </c>
      <c r="H5" s="41" t="s">
        <v>37</v>
      </c>
      <c r="I5" s="32" t="s">
        <v>34</v>
      </c>
      <c r="J5" s="97" t="s">
        <v>38</v>
      </c>
      <c r="K5" s="97" t="s">
        <v>4</v>
      </c>
      <c r="L5" s="41" t="s">
        <v>5</v>
      </c>
      <c r="M5" s="97" t="s">
        <v>4</v>
      </c>
      <c r="N5" s="41" t="s">
        <v>5</v>
      </c>
      <c r="O5" s="97" t="s">
        <v>4</v>
      </c>
      <c r="P5" s="41" t="s">
        <v>5</v>
      </c>
      <c r="Q5" s="97" t="s">
        <v>4</v>
      </c>
      <c r="R5" s="41" t="s">
        <v>5</v>
      </c>
    </row>
    <row r="6" spans="1:18">
      <c r="A6" s="94"/>
      <c r="B6" s="94"/>
      <c r="C6" s="32"/>
      <c r="D6" s="96"/>
      <c r="E6" s="96"/>
      <c r="F6" s="96"/>
      <c r="G6" s="96"/>
      <c r="H6" s="41"/>
      <c r="I6" s="32"/>
      <c r="J6" s="97"/>
      <c r="K6" s="97"/>
      <c r="L6" s="41"/>
      <c r="M6" s="97"/>
      <c r="N6" s="41"/>
      <c r="O6" s="97"/>
      <c r="P6" s="41"/>
      <c r="Q6" s="97"/>
      <c r="R6" s="41"/>
    </row>
    <row r="7" spans="1:18">
      <c r="A7" s="94" t="s">
        <v>3</v>
      </c>
      <c r="B7" s="94"/>
      <c r="C7" s="94"/>
      <c r="D7" s="96">
        <f>SUM(E7:F7)</f>
        <v>2097.4315</v>
      </c>
      <c r="E7" s="96">
        <f t="shared" ref="E7:E12" si="0">G7+M7+O7+Q7</f>
        <v>1268.6399</v>
      </c>
      <c r="F7" s="96">
        <f t="shared" ref="F7:F12" si="1">H7+N7+P7+R7</f>
        <v>828.7916</v>
      </c>
      <c r="G7" s="96">
        <f>G8+G11+G12+G25+G40+G91</f>
        <v>221.7025</v>
      </c>
      <c r="H7" s="96">
        <f>H8+H11+H12+H25+H40+H91</f>
        <v>36.6768</v>
      </c>
      <c r="I7" s="96"/>
      <c r="J7" s="96"/>
      <c r="K7" s="96">
        <f>SUM(K8:K348)</f>
        <v>221.7025</v>
      </c>
      <c r="L7" s="96">
        <f>SUM(L8:L348)</f>
        <v>36.6768</v>
      </c>
      <c r="M7" s="96">
        <f t="shared" ref="M7:R7" si="2">M8+M11+M12+M25+M40+M91</f>
        <v>307.5864</v>
      </c>
      <c r="N7" s="96">
        <f t="shared" si="2"/>
        <v>83.7915</v>
      </c>
      <c r="O7" s="96">
        <f t="shared" si="2"/>
        <v>399.9065</v>
      </c>
      <c r="P7" s="96">
        <f t="shared" si="2"/>
        <v>646.8488</v>
      </c>
      <c r="Q7" s="96">
        <f t="shared" si="2"/>
        <v>339.4445</v>
      </c>
      <c r="R7" s="96">
        <f t="shared" si="2"/>
        <v>61.4745</v>
      </c>
    </row>
    <row r="8" spans="1:18">
      <c r="A8" s="32">
        <v>1</v>
      </c>
      <c r="B8" s="32" t="s">
        <v>39</v>
      </c>
      <c r="C8" s="32" t="s">
        <v>864</v>
      </c>
      <c r="D8" s="32">
        <f>SUM(E8:F10)</f>
        <v>1181.5247</v>
      </c>
      <c r="E8" s="32">
        <f t="shared" si="0"/>
        <v>572.8227</v>
      </c>
      <c r="F8" s="32">
        <f t="shared" si="1"/>
        <v>608.702</v>
      </c>
      <c r="G8" s="32">
        <f>SUM(K8:K10)</f>
        <v>3.0597</v>
      </c>
      <c r="H8" s="32">
        <f>SUM(L8:L10)</f>
        <v>0.001</v>
      </c>
      <c r="I8" s="32" t="s">
        <v>864</v>
      </c>
      <c r="J8" s="32"/>
      <c r="K8" s="32">
        <v>1.1452</v>
      </c>
      <c r="L8" s="32">
        <v>0</v>
      </c>
      <c r="M8" s="32">
        <v>231.736</v>
      </c>
      <c r="N8" s="60" t="s">
        <v>1598</v>
      </c>
      <c r="O8" s="32">
        <v>83.227</v>
      </c>
      <c r="P8" s="32">
        <v>554.877</v>
      </c>
      <c r="Q8" s="32">
        <v>254.8</v>
      </c>
      <c r="R8" s="32">
        <v>2</v>
      </c>
    </row>
    <row r="9" spans="1:18">
      <c r="A9" s="32">
        <v>2</v>
      </c>
      <c r="B9" s="32"/>
      <c r="C9" s="32" t="s">
        <v>700</v>
      </c>
      <c r="D9" s="32"/>
      <c r="E9" s="32"/>
      <c r="F9" s="32"/>
      <c r="G9" s="32"/>
      <c r="H9" s="32"/>
      <c r="I9" s="32" t="s">
        <v>700</v>
      </c>
      <c r="J9" s="32"/>
      <c r="K9" s="32">
        <v>1.9145</v>
      </c>
      <c r="L9" s="32">
        <v>0.001</v>
      </c>
      <c r="M9" s="32"/>
      <c r="N9" s="60"/>
      <c r="O9" s="32"/>
      <c r="P9" s="32"/>
      <c r="Q9" s="32"/>
      <c r="R9" s="32"/>
    </row>
    <row r="10" spans="1:18">
      <c r="A10" s="32">
        <v>3</v>
      </c>
      <c r="B10" s="32"/>
      <c r="C10" s="98" t="s">
        <v>866</v>
      </c>
      <c r="D10" s="32"/>
      <c r="E10" s="32"/>
      <c r="F10" s="32"/>
      <c r="G10" s="32"/>
      <c r="H10" s="32"/>
      <c r="I10" s="98"/>
      <c r="J10" s="101"/>
      <c r="K10" s="32"/>
      <c r="L10" s="32"/>
      <c r="M10" s="32"/>
      <c r="N10" s="60"/>
      <c r="O10" s="32"/>
      <c r="P10" s="32"/>
      <c r="Q10" s="32"/>
      <c r="R10" s="32"/>
    </row>
    <row r="11" spans="1:18">
      <c r="A11" s="32">
        <v>4</v>
      </c>
      <c r="B11" s="32" t="s">
        <v>702</v>
      </c>
      <c r="C11" s="32" t="s">
        <v>58</v>
      </c>
      <c r="D11" s="32">
        <f>SUM(E11:F11)</f>
        <v>63.9012</v>
      </c>
      <c r="E11" s="32">
        <f t="shared" si="0"/>
        <v>55.8622</v>
      </c>
      <c r="F11" s="32">
        <f>H11++N11+P11+R11</f>
        <v>8.039</v>
      </c>
      <c r="G11" s="32">
        <v>49.9252</v>
      </c>
      <c r="H11" s="32">
        <v>8.026</v>
      </c>
      <c r="I11" s="32" t="s">
        <v>58</v>
      </c>
      <c r="J11" s="32"/>
      <c r="K11" s="32">
        <v>49.9252</v>
      </c>
      <c r="L11" s="32">
        <v>8.026</v>
      </c>
      <c r="M11" s="32">
        <v>0.07</v>
      </c>
      <c r="N11" s="60">
        <v>0</v>
      </c>
      <c r="O11" s="32">
        <v>0.867</v>
      </c>
      <c r="P11" s="32">
        <v>0.013</v>
      </c>
      <c r="Q11" s="32">
        <v>5</v>
      </c>
      <c r="R11" s="32">
        <v>0</v>
      </c>
    </row>
    <row r="12" spans="1:18">
      <c r="A12" s="32">
        <v>5</v>
      </c>
      <c r="B12" s="32" t="s">
        <v>704</v>
      </c>
      <c r="C12" s="32" t="s">
        <v>957</v>
      </c>
      <c r="D12" s="32">
        <f>SUM(E12:F24)</f>
        <v>329.6241</v>
      </c>
      <c r="E12" s="32">
        <f t="shared" si="0"/>
        <v>232.3559</v>
      </c>
      <c r="F12" s="32">
        <f t="shared" si="1"/>
        <v>97.2682</v>
      </c>
      <c r="G12" s="32">
        <f>SUM(K12:K24)</f>
        <v>71.0955</v>
      </c>
      <c r="H12" s="32">
        <f>SUM(L12:L24)</f>
        <v>10.0345</v>
      </c>
      <c r="I12" s="32" t="s">
        <v>957</v>
      </c>
      <c r="J12" s="32"/>
      <c r="K12" s="32">
        <v>0.0262</v>
      </c>
      <c r="L12" s="32">
        <v>0</v>
      </c>
      <c r="M12" s="32">
        <v>20.2195</v>
      </c>
      <c r="N12" s="72">
        <v>6.2575</v>
      </c>
      <c r="O12" s="32">
        <v>108.0254</v>
      </c>
      <c r="P12" s="32">
        <v>48.8262</v>
      </c>
      <c r="Q12" s="32">
        <v>33.0155</v>
      </c>
      <c r="R12" s="32">
        <v>32.15</v>
      </c>
    </row>
    <row r="13" spans="1:18">
      <c r="A13" s="32">
        <v>6</v>
      </c>
      <c r="B13" s="32"/>
      <c r="C13" s="32" t="s">
        <v>53</v>
      </c>
      <c r="D13" s="32"/>
      <c r="E13" s="32"/>
      <c r="F13" s="32"/>
      <c r="G13" s="32"/>
      <c r="H13" s="32"/>
      <c r="I13" s="32" t="s">
        <v>53</v>
      </c>
      <c r="J13" s="32"/>
      <c r="K13" s="32">
        <v>16.4276</v>
      </c>
      <c r="L13" s="32">
        <v>0.037</v>
      </c>
      <c r="M13" s="32"/>
      <c r="N13" s="60"/>
      <c r="O13" s="32"/>
      <c r="P13" s="32"/>
      <c r="Q13" s="32"/>
      <c r="R13" s="32"/>
    </row>
    <row r="14" spans="1:18">
      <c r="A14" s="32">
        <v>7</v>
      </c>
      <c r="B14" s="32"/>
      <c r="C14" s="41" t="s">
        <v>315</v>
      </c>
      <c r="D14" s="32"/>
      <c r="E14" s="32"/>
      <c r="F14" s="32"/>
      <c r="G14" s="32"/>
      <c r="H14" s="32"/>
      <c r="I14" s="41" t="s">
        <v>315</v>
      </c>
      <c r="J14" s="102"/>
      <c r="K14" s="32">
        <v>20</v>
      </c>
      <c r="L14" s="32"/>
      <c r="M14" s="32"/>
      <c r="N14" s="60"/>
      <c r="O14" s="32"/>
      <c r="P14" s="32"/>
      <c r="Q14" s="32"/>
      <c r="R14" s="32"/>
    </row>
    <row r="15" spans="1:18">
      <c r="A15" s="32">
        <v>8</v>
      </c>
      <c r="B15" s="32"/>
      <c r="C15" s="32" t="s">
        <v>910</v>
      </c>
      <c r="D15" s="32"/>
      <c r="E15" s="32"/>
      <c r="F15" s="32"/>
      <c r="G15" s="32"/>
      <c r="H15" s="32"/>
      <c r="I15" s="32" t="s">
        <v>910</v>
      </c>
      <c r="J15" s="32"/>
      <c r="K15" s="32">
        <v>13.1336</v>
      </c>
      <c r="L15" s="32">
        <v>0.0975</v>
      </c>
      <c r="M15" s="32"/>
      <c r="N15" s="60"/>
      <c r="O15" s="32"/>
      <c r="P15" s="32"/>
      <c r="Q15" s="32"/>
      <c r="R15" s="32"/>
    </row>
    <row r="16" spans="1:18">
      <c r="A16" s="32">
        <v>9</v>
      </c>
      <c r="B16" s="32"/>
      <c r="C16" s="32" t="s">
        <v>860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60"/>
      <c r="O16" s="32"/>
      <c r="P16" s="32"/>
      <c r="Q16" s="32"/>
      <c r="R16" s="32"/>
    </row>
    <row r="17" spans="1:18">
      <c r="A17" s="32">
        <v>10</v>
      </c>
      <c r="B17" s="32"/>
      <c r="C17" s="32" t="s">
        <v>1599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60"/>
      <c r="O17" s="32"/>
      <c r="P17" s="32"/>
      <c r="Q17" s="32"/>
      <c r="R17" s="32"/>
    </row>
    <row r="18" spans="1:18">
      <c r="A18" s="32">
        <v>11</v>
      </c>
      <c r="B18" s="32"/>
      <c r="C18" s="32" t="s">
        <v>57</v>
      </c>
      <c r="D18" s="32"/>
      <c r="E18" s="32"/>
      <c r="F18" s="32"/>
      <c r="G18" s="32"/>
      <c r="H18" s="32"/>
      <c r="I18" s="32" t="s">
        <v>57</v>
      </c>
      <c r="J18" s="32"/>
      <c r="K18" s="32">
        <v>6.04</v>
      </c>
      <c r="L18" s="32">
        <v>8.7</v>
      </c>
      <c r="M18" s="32"/>
      <c r="N18" s="60"/>
      <c r="O18" s="32"/>
      <c r="P18" s="32"/>
      <c r="Q18" s="32"/>
      <c r="R18" s="32"/>
    </row>
    <row r="19" spans="1:18">
      <c r="A19" s="32">
        <v>12</v>
      </c>
      <c r="B19" s="32"/>
      <c r="C19" s="32" t="s">
        <v>300</v>
      </c>
      <c r="D19" s="32"/>
      <c r="E19" s="32"/>
      <c r="F19" s="32"/>
      <c r="G19" s="32"/>
      <c r="H19" s="32"/>
      <c r="I19" s="32" t="s">
        <v>300</v>
      </c>
      <c r="J19" s="32"/>
      <c r="K19" s="32">
        <v>7.8275</v>
      </c>
      <c r="L19" s="32">
        <v>1.2</v>
      </c>
      <c r="M19" s="32"/>
      <c r="N19" s="60"/>
      <c r="O19" s="32"/>
      <c r="P19" s="32"/>
      <c r="Q19" s="32"/>
      <c r="R19" s="32"/>
    </row>
    <row r="20" spans="1:18">
      <c r="A20" s="32">
        <v>13</v>
      </c>
      <c r="B20" s="32"/>
      <c r="C20" s="41" t="s">
        <v>1600</v>
      </c>
      <c r="D20" s="32"/>
      <c r="E20" s="32"/>
      <c r="F20" s="32"/>
      <c r="G20" s="32"/>
      <c r="H20" s="32"/>
      <c r="I20" s="41"/>
      <c r="J20" s="102"/>
      <c r="K20" s="32"/>
      <c r="L20" s="32"/>
      <c r="M20" s="32"/>
      <c r="N20" s="60"/>
      <c r="O20" s="32"/>
      <c r="P20" s="32"/>
      <c r="Q20" s="32"/>
      <c r="R20" s="32"/>
    </row>
    <row r="21" spans="1:18">
      <c r="A21" s="32">
        <v>14</v>
      </c>
      <c r="B21" s="32"/>
      <c r="C21" s="32" t="s">
        <v>260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60"/>
      <c r="O21" s="32"/>
      <c r="P21" s="32"/>
      <c r="Q21" s="32"/>
      <c r="R21" s="32"/>
    </row>
    <row r="22" spans="1:18">
      <c r="A22" s="32">
        <v>15</v>
      </c>
      <c r="B22" s="32"/>
      <c r="C22" s="32" t="s">
        <v>114</v>
      </c>
      <c r="D22" s="32"/>
      <c r="E22" s="32"/>
      <c r="F22" s="32"/>
      <c r="G22" s="32"/>
      <c r="H22" s="32"/>
      <c r="I22" s="32" t="s">
        <v>114</v>
      </c>
      <c r="J22" s="32"/>
      <c r="K22" s="32">
        <v>6.1406</v>
      </c>
      <c r="L22" s="32">
        <v>0</v>
      </c>
      <c r="M22" s="32"/>
      <c r="N22" s="60"/>
      <c r="O22" s="32"/>
      <c r="P22" s="32"/>
      <c r="Q22" s="32"/>
      <c r="R22" s="32"/>
    </row>
    <row r="23" spans="1:18">
      <c r="A23" s="32">
        <v>16</v>
      </c>
      <c r="B23" s="32"/>
      <c r="C23" s="32" t="s">
        <v>1601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60"/>
      <c r="O23" s="32"/>
      <c r="P23" s="32"/>
      <c r="Q23" s="32"/>
      <c r="R23" s="32"/>
    </row>
    <row r="24" spans="1:18">
      <c r="A24" s="32">
        <v>17</v>
      </c>
      <c r="B24" s="32"/>
      <c r="C24" s="32" t="s">
        <v>89</v>
      </c>
      <c r="D24" s="32"/>
      <c r="E24" s="32"/>
      <c r="F24" s="32"/>
      <c r="G24" s="32"/>
      <c r="H24" s="32"/>
      <c r="I24" s="32" t="s">
        <v>89</v>
      </c>
      <c r="J24" s="32"/>
      <c r="K24" s="32">
        <v>1.5</v>
      </c>
      <c r="L24" s="32">
        <v>0</v>
      </c>
      <c r="M24" s="32"/>
      <c r="N24" s="60"/>
      <c r="O24" s="32"/>
      <c r="P24" s="32"/>
      <c r="Q24" s="32"/>
      <c r="R24" s="32"/>
    </row>
    <row r="25" spans="1:18">
      <c r="A25" s="32">
        <v>18</v>
      </c>
      <c r="B25" s="32" t="s">
        <v>167</v>
      </c>
      <c r="C25" s="98" t="s">
        <v>1602</v>
      </c>
      <c r="D25" s="32">
        <f>E25+F25</f>
        <v>99.0094</v>
      </c>
      <c r="E25" s="32">
        <f>G25+M25+O25+Q25</f>
        <v>76.25</v>
      </c>
      <c r="F25" s="32">
        <f>H25+N25+P25+R25</f>
        <v>22.7594</v>
      </c>
      <c r="G25" s="32">
        <f>SUM(K25:K39)</f>
        <v>30.7653</v>
      </c>
      <c r="H25" s="32">
        <f>SUM(L25:L39)</f>
        <v>13.7318</v>
      </c>
      <c r="I25" s="98" t="s">
        <v>1602</v>
      </c>
      <c r="J25" s="101"/>
      <c r="K25" s="101">
        <v>5</v>
      </c>
      <c r="L25" s="101">
        <v>4.5</v>
      </c>
      <c r="M25" s="32">
        <v>5.252</v>
      </c>
      <c r="N25" s="60">
        <v>0.06</v>
      </c>
      <c r="O25" s="97">
        <v>25.7232</v>
      </c>
      <c r="P25" s="103">
        <v>8.9496</v>
      </c>
      <c r="Q25" s="32">
        <v>14.5095</v>
      </c>
      <c r="R25" s="103">
        <v>0.018</v>
      </c>
    </row>
    <row r="26" spans="1:18">
      <c r="A26" s="32">
        <v>19</v>
      </c>
      <c r="B26" s="32"/>
      <c r="C26" s="32" t="s">
        <v>935</v>
      </c>
      <c r="D26" s="32"/>
      <c r="E26" s="32"/>
      <c r="F26" s="32"/>
      <c r="G26" s="32"/>
      <c r="H26" s="32"/>
      <c r="I26" s="32"/>
      <c r="J26" s="104"/>
      <c r="K26" s="101"/>
      <c r="L26" s="101"/>
      <c r="M26" s="32"/>
      <c r="N26" s="60"/>
      <c r="O26" s="97"/>
      <c r="P26" s="103"/>
      <c r="Q26" s="32"/>
      <c r="R26" s="103"/>
    </row>
    <row r="27" spans="1:18">
      <c r="A27" s="32">
        <v>20</v>
      </c>
      <c r="B27" s="32"/>
      <c r="C27" s="41" t="s">
        <v>950</v>
      </c>
      <c r="D27" s="32"/>
      <c r="E27" s="32"/>
      <c r="F27" s="32"/>
      <c r="G27" s="32"/>
      <c r="H27" s="32"/>
      <c r="I27" s="41"/>
      <c r="J27" s="102"/>
      <c r="K27" s="101"/>
      <c r="L27" s="101"/>
      <c r="M27" s="32"/>
      <c r="N27" s="60"/>
      <c r="O27" s="97"/>
      <c r="P27" s="103"/>
      <c r="Q27" s="32"/>
      <c r="R27" s="103"/>
    </row>
    <row r="28" spans="1:18">
      <c r="A28" s="32">
        <v>21</v>
      </c>
      <c r="B28" s="32"/>
      <c r="C28" s="98" t="s">
        <v>115</v>
      </c>
      <c r="D28" s="32"/>
      <c r="E28" s="32"/>
      <c r="F28" s="32"/>
      <c r="G28" s="32"/>
      <c r="H28" s="32"/>
      <c r="I28" s="98" t="s">
        <v>115</v>
      </c>
      <c r="J28" s="101"/>
      <c r="K28" s="101">
        <v>6</v>
      </c>
      <c r="L28" s="101">
        <v>1.8</v>
      </c>
      <c r="M28" s="32"/>
      <c r="N28" s="60"/>
      <c r="O28" s="97"/>
      <c r="P28" s="103"/>
      <c r="Q28" s="32"/>
      <c r="R28" s="103"/>
    </row>
    <row r="29" spans="1:18">
      <c r="A29" s="32">
        <v>22</v>
      </c>
      <c r="B29" s="32"/>
      <c r="C29" s="32" t="s">
        <v>50</v>
      </c>
      <c r="D29" s="32"/>
      <c r="E29" s="32"/>
      <c r="F29" s="32"/>
      <c r="G29" s="32"/>
      <c r="H29" s="32"/>
      <c r="I29" s="32" t="s">
        <v>50</v>
      </c>
      <c r="J29" s="32"/>
      <c r="K29" s="101">
        <v>5.822</v>
      </c>
      <c r="L29" s="101">
        <v>0</v>
      </c>
      <c r="M29" s="32"/>
      <c r="N29" s="60"/>
      <c r="O29" s="97"/>
      <c r="P29" s="103"/>
      <c r="Q29" s="32"/>
      <c r="R29" s="103"/>
    </row>
    <row r="30" spans="1:18">
      <c r="A30" s="32">
        <v>23</v>
      </c>
      <c r="B30" s="32"/>
      <c r="C30" s="32" t="s">
        <v>1603</v>
      </c>
      <c r="D30" s="32"/>
      <c r="E30" s="32"/>
      <c r="F30" s="32"/>
      <c r="G30" s="32"/>
      <c r="H30" s="32"/>
      <c r="I30" s="32" t="s">
        <v>1603</v>
      </c>
      <c r="J30" s="32"/>
      <c r="K30" s="101">
        <v>1.61</v>
      </c>
      <c r="L30" s="101">
        <v>0</v>
      </c>
      <c r="M30" s="32"/>
      <c r="N30" s="60"/>
      <c r="O30" s="97"/>
      <c r="P30" s="103"/>
      <c r="Q30" s="32"/>
      <c r="R30" s="103"/>
    </row>
    <row r="31" spans="1:18">
      <c r="A31" s="32">
        <v>24</v>
      </c>
      <c r="B31" s="32"/>
      <c r="C31" s="32" t="s">
        <v>169</v>
      </c>
      <c r="D31" s="32"/>
      <c r="E31" s="32"/>
      <c r="F31" s="32"/>
      <c r="G31" s="32"/>
      <c r="H31" s="32"/>
      <c r="I31" s="32" t="s">
        <v>169</v>
      </c>
      <c r="J31" s="32"/>
      <c r="K31" s="101">
        <v>4.546</v>
      </c>
      <c r="L31" s="101">
        <v>0.2293</v>
      </c>
      <c r="M31" s="32"/>
      <c r="N31" s="60"/>
      <c r="O31" s="97"/>
      <c r="P31" s="103"/>
      <c r="Q31" s="32"/>
      <c r="R31" s="103"/>
    </row>
    <row r="32" spans="1:18">
      <c r="A32" s="32">
        <v>25</v>
      </c>
      <c r="B32" s="32"/>
      <c r="C32" s="98" t="s">
        <v>1604</v>
      </c>
      <c r="D32" s="32"/>
      <c r="E32" s="32"/>
      <c r="F32" s="32"/>
      <c r="G32" s="32"/>
      <c r="H32" s="32"/>
      <c r="I32" s="98" t="s">
        <v>1604</v>
      </c>
      <c r="J32" s="101"/>
      <c r="K32" s="101">
        <v>3</v>
      </c>
      <c r="L32" s="101">
        <v>3.5</v>
      </c>
      <c r="M32" s="32"/>
      <c r="N32" s="60"/>
      <c r="O32" s="97"/>
      <c r="P32" s="103"/>
      <c r="Q32" s="32"/>
      <c r="R32" s="103"/>
    </row>
    <row r="33" spans="1:18">
      <c r="A33" s="32">
        <v>26</v>
      </c>
      <c r="B33" s="32"/>
      <c r="C33" s="32" t="s">
        <v>1605</v>
      </c>
      <c r="D33" s="32"/>
      <c r="E33" s="32"/>
      <c r="F33" s="32"/>
      <c r="G33" s="32"/>
      <c r="H33" s="32"/>
      <c r="I33" s="32"/>
      <c r="J33" s="32"/>
      <c r="K33" s="101"/>
      <c r="L33" s="101"/>
      <c r="M33" s="32"/>
      <c r="N33" s="60"/>
      <c r="O33" s="97"/>
      <c r="P33" s="103"/>
      <c r="Q33" s="32"/>
      <c r="R33" s="103"/>
    </row>
    <row r="34" ht="24" spans="1:18">
      <c r="A34" s="32">
        <v>27</v>
      </c>
      <c r="B34" s="32"/>
      <c r="C34" s="41" t="s">
        <v>1606</v>
      </c>
      <c r="D34" s="32"/>
      <c r="E34" s="32"/>
      <c r="F34" s="32"/>
      <c r="G34" s="32"/>
      <c r="H34" s="32"/>
      <c r="I34" s="41"/>
      <c r="J34" s="102"/>
      <c r="K34" s="101"/>
      <c r="L34" s="101"/>
      <c r="M34" s="32"/>
      <c r="N34" s="60"/>
      <c r="O34" s="97"/>
      <c r="P34" s="103"/>
      <c r="Q34" s="32"/>
      <c r="R34" s="103"/>
    </row>
    <row r="35" spans="1:18">
      <c r="A35" s="32">
        <v>28</v>
      </c>
      <c r="B35" s="32"/>
      <c r="C35" s="32" t="s">
        <v>252</v>
      </c>
      <c r="D35" s="32"/>
      <c r="E35" s="32"/>
      <c r="F35" s="32"/>
      <c r="G35" s="32"/>
      <c r="H35" s="32"/>
      <c r="I35" s="32" t="s">
        <v>252</v>
      </c>
      <c r="J35" s="32"/>
      <c r="K35" s="101">
        <v>3.5078</v>
      </c>
      <c r="L35" s="101">
        <v>0.0025</v>
      </c>
      <c r="M35" s="32"/>
      <c r="N35" s="60"/>
      <c r="O35" s="97"/>
      <c r="P35" s="103"/>
      <c r="Q35" s="32"/>
      <c r="R35" s="103"/>
    </row>
    <row r="36" spans="1:18">
      <c r="A36" s="32">
        <v>29</v>
      </c>
      <c r="B36" s="32"/>
      <c r="C36" s="32" t="s">
        <v>1607</v>
      </c>
      <c r="D36" s="32"/>
      <c r="E36" s="32"/>
      <c r="F36" s="32"/>
      <c r="G36" s="32"/>
      <c r="H36" s="32"/>
      <c r="I36" s="32"/>
      <c r="J36" s="32"/>
      <c r="K36" s="101"/>
      <c r="L36" s="101"/>
      <c r="M36" s="32"/>
      <c r="N36" s="60"/>
      <c r="O36" s="97"/>
      <c r="P36" s="103"/>
      <c r="Q36" s="32"/>
      <c r="R36" s="103"/>
    </row>
    <row r="37" spans="1:18">
      <c r="A37" s="32">
        <v>30</v>
      </c>
      <c r="B37" s="32"/>
      <c r="C37" s="32" t="s">
        <v>1383</v>
      </c>
      <c r="D37" s="32"/>
      <c r="E37" s="32"/>
      <c r="F37" s="32"/>
      <c r="G37" s="32"/>
      <c r="H37" s="32"/>
      <c r="I37" s="32" t="s">
        <v>1383</v>
      </c>
      <c r="J37" s="32"/>
      <c r="K37" s="101">
        <v>1.2795</v>
      </c>
      <c r="L37" s="101">
        <v>3.7</v>
      </c>
      <c r="M37" s="32"/>
      <c r="N37" s="60"/>
      <c r="O37" s="97"/>
      <c r="P37" s="103"/>
      <c r="Q37" s="32"/>
      <c r="R37" s="103"/>
    </row>
    <row r="38" spans="1:18">
      <c r="A38" s="32">
        <v>31</v>
      </c>
      <c r="B38" s="32"/>
      <c r="C38" s="32" t="s">
        <v>540</v>
      </c>
      <c r="D38" s="32"/>
      <c r="E38" s="32"/>
      <c r="F38" s="32"/>
      <c r="G38" s="32"/>
      <c r="H38" s="32"/>
      <c r="I38" s="32"/>
      <c r="J38" s="32"/>
      <c r="K38" s="101"/>
      <c r="L38" s="101"/>
      <c r="M38" s="32"/>
      <c r="N38" s="60"/>
      <c r="O38" s="97"/>
      <c r="P38" s="103"/>
      <c r="Q38" s="32"/>
      <c r="R38" s="103"/>
    </row>
    <row r="39" spans="1:18">
      <c r="A39" s="32">
        <v>32</v>
      </c>
      <c r="B39" s="32"/>
      <c r="C39" s="41" t="s">
        <v>1608</v>
      </c>
      <c r="D39" s="32"/>
      <c r="E39" s="32"/>
      <c r="F39" s="32"/>
      <c r="G39" s="32"/>
      <c r="H39" s="32"/>
      <c r="I39" s="41"/>
      <c r="J39" s="102"/>
      <c r="K39" s="101"/>
      <c r="L39" s="101"/>
      <c r="M39" s="32"/>
      <c r="N39" s="60"/>
      <c r="O39" s="97"/>
      <c r="P39" s="103"/>
      <c r="Q39" s="32"/>
      <c r="R39" s="103"/>
    </row>
    <row r="40" spans="1:18">
      <c r="A40" s="32">
        <v>33</v>
      </c>
      <c r="B40" s="32" t="s">
        <v>196</v>
      </c>
      <c r="C40" s="41" t="s">
        <v>1609</v>
      </c>
      <c r="D40" s="32">
        <f>E40+F40</f>
        <v>200.9561</v>
      </c>
      <c r="E40" s="32">
        <f>G40+M40+O40+Q40</f>
        <v>186.2592</v>
      </c>
      <c r="F40" s="32">
        <f>H40+N40+P40+R40</f>
        <v>14.6969</v>
      </c>
      <c r="G40" s="32">
        <f>SUM(K40:K90)</f>
        <v>47.3515</v>
      </c>
      <c r="H40" s="32">
        <f>SUM(L40:L90)</f>
        <v>3.4724</v>
      </c>
      <c r="I40" s="41" t="s">
        <v>1609</v>
      </c>
      <c r="J40" s="102"/>
      <c r="K40" s="32">
        <v>4.76</v>
      </c>
      <c r="L40" s="32">
        <v>0.03</v>
      </c>
      <c r="M40" s="32">
        <v>29.0576</v>
      </c>
      <c r="N40" s="72">
        <v>2.2855</v>
      </c>
      <c r="O40" s="32">
        <v>103.9095</v>
      </c>
      <c r="P40" s="32">
        <v>8.3276</v>
      </c>
      <c r="Q40" s="32">
        <v>5.9406</v>
      </c>
      <c r="R40" s="32">
        <v>0.6114</v>
      </c>
    </row>
    <row r="41" spans="1:18">
      <c r="A41" s="32">
        <v>34</v>
      </c>
      <c r="B41" s="32"/>
      <c r="C41" s="32" t="s">
        <v>956</v>
      </c>
      <c r="D41" s="32"/>
      <c r="E41" s="32"/>
      <c r="F41" s="32"/>
      <c r="G41" s="32"/>
      <c r="H41" s="32"/>
      <c r="I41" s="32" t="s">
        <v>956</v>
      </c>
      <c r="J41" s="32"/>
      <c r="K41" s="32">
        <v>1.0365</v>
      </c>
      <c r="L41" s="32">
        <v>0.0006</v>
      </c>
      <c r="M41" s="32"/>
      <c r="N41" s="60"/>
      <c r="O41" s="32"/>
      <c r="P41" s="32"/>
      <c r="Q41" s="32"/>
      <c r="R41" s="32"/>
    </row>
    <row r="42" spans="1:18">
      <c r="A42" s="32">
        <v>35</v>
      </c>
      <c r="B42" s="32"/>
      <c r="C42" s="98" t="s">
        <v>1149</v>
      </c>
      <c r="D42" s="32"/>
      <c r="E42" s="32"/>
      <c r="F42" s="32"/>
      <c r="G42" s="32"/>
      <c r="H42" s="32"/>
      <c r="I42" s="98" t="s">
        <v>1149</v>
      </c>
      <c r="J42" s="101"/>
      <c r="K42" s="32">
        <v>3</v>
      </c>
      <c r="L42" s="32">
        <v>1.7</v>
      </c>
      <c r="M42" s="32"/>
      <c r="N42" s="60"/>
      <c r="O42" s="32"/>
      <c r="P42" s="32"/>
      <c r="Q42" s="32"/>
      <c r="R42" s="32"/>
    </row>
    <row r="43" spans="1:18">
      <c r="A43" s="32">
        <v>36</v>
      </c>
      <c r="B43" s="32"/>
      <c r="C43" s="32" t="s">
        <v>249</v>
      </c>
      <c r="D43" s="32"/>
      <c r="E43" s="32"/>
      <c r="F43" s="32"/>
      <c r="G43" s="32"/>
      <c r="H43" s="32"/>
      <c r="I43" s="32" t="s">
        <v>249</v>
      </c>
      <c r="J43" s="32"/>
      <c r="K43" s="32">
        <v>2.2987</v>
      </c>
      <c r="L43" s="32">
        <v>0</v>
      </c>
      <c r="M43" s="32"/>
      <c r="N43" s="60"/>
      <c r="O43" s="32"/>
      <c r="P43" s="32"/>
      <c r="Q43" s="32"/>
      <c r="R43" s="32"/>
    </row>
    <row r="44" spans="1:18">
      <c r="A44" s="32">
        <v>37</v>
      </c>
      <c r="B44" s="32"/>
      <c r="C44" s="32" t="s">
        <v>1028</v>
      </c>
      <c r="D44" s="32"/>
      <c r="E44" s="32"/>
      <c r="F44" s="32"/>
      <c r="G44" s="32"/>
      <c r="H44" s="32"/>
      <c r="I44" s="32" t="s">
        <v>1028</v>
      </c>
      <c r="J44" s="32"/>
      <c r="K44" s="32">
        <v>3.4218</v>
      </c>
      <c r="L44" s="32">
        <v>0.003</v>
      </c>
      <c r="M44" s="32"/>
      <c r="N44" s="60"/>
      <c r="O44" s="32"/>
      <c r="P44" s="32"/>
      <c r="Q44" s="32"/>
      <c r="R44" s="32"/>
    </row>
    <row r="45" spans="1:18">
      <c r="A45" s="32">
        <v>38</v>
      </c>
      <c r="B45" s="32"/>
      <c r="C45" s="32" t="s">
        <v>879</v>
      </c>
      <c r="D45" s="32"/>
      <c r="E45" s="32"/>
      <c r="F45" s="32"/>
      <c r="G45" s="32"/>
      <c r="H45" s="32"/>
      <c r="I45" s="32" t="s">
        <v>879</v>
      </c>
      <c r="J45" s="32"/>
      <c r="K45" s="32">
        <v>3.5129</v>
      </c>
      <c r="L45" s="32">
        <v>0.8</v>
      </c>
      <c r="M45" s="32"/>
      <c r="N45" s="60"/>
      <c r="O45" s="32"/>
      <c r="P45" s="32"/>
      <c r="Q45" s="32"/>
      <c r="R45" s="32"/>
    </row>
    <row r="46" spans="1:18">
      <c r="A46" s="32">
        <v>39</v>
      </c>
      <c r="B46" s="32"/>
      <c r="C46" s="32" t="s">
        <v>63</v>
      </c>
      <c r="D46" s="32"/>
      <c r="E46" s="32"/>
      <c r="F46" s="32"/>
      <c r="G46" s="32"/>
      <c r="H46" s="32"/>
      <c r="I46" s="32" t="s">
        <v>63</v>
      </c>
      <c r="J46" s="32"/>
      <c r="K46" s="32">
        <v>2.675</v>
      </c>
      <c r="L46" s="32">
        <v>0</v>
      </c>
      <c r="M46" s="32"/>
      <c r="N46" s="60"/>
      <c r="O46" s="32"/>
      <c r="P46" s="32"/>
      <c r="Q46" s="32"/>
      <c r="R46" s="32"/>
    </row>
    <row r="47" spans="1:18">
      <c r="A47" s="32">
        <v>40</v>
      </c>
      <c r="B47" s="32"/>
      <c r="C47" s="32" t="s">
        <v>905</v>
      </c>
      <c r="D47" s="32"/>
      <c r="E47" s="32"/>
      <c r="F47" s="32"/>
      <c r="G47" s="32"/>
      <c r="H47" s="32"/>
      <c r="I47" s="32" t="s">
        <v>905</v>
      </c>
      <c r="J47" s="32"/>
      <c r="K47" s="32">
        <v>0.3564</v>
      </c>
      <c r="L47" s="32">
        <v>0.0005</v>
      </c>
      <c r="M47" s="32"/>
      <c r="N47" s="60"/>
      <c r="O47" s="32"/>
      <c r="P47" s="32"/>
      <c r="Q47" s="32"/>
      <c r="R47" s="32"/>
    </row>
    <row r="48" spans="1:18">
      <c r="A48" s="32">
        <v>41</v>
      </c>
      <c r="B48" s="32"/>
      <c r="C48" s="32" t="s">
        <v>1129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60"/>
      <c r="O48" s="32"/>
      <c r="P48" s="32"/>
      <c r="Q48" s="32"/>
      <c r="R48" s="32"/>
    </row>
    <row r="49" spans="1:18">
      <c r="A49" s="32">
        <v>42</v>
      </c>
      <c r="B49" s="32"/>
      <c r="C49" s="32" t="s">
        <v>1610</v>
      </c>
      <c r="D49" s="32"/>
      <c r="E49" s="32"/>
      <c r="F49" s="32"/>
      <c r="G49" s="32"/>
      <c r="H49" s="32"/>
      <c r="I49" s="32" t="s">
        <v>1610</v>
      </c>
      <c r="J49" s="32"/>
      <c r="K49" s="32">
        <v>0.1135</v>
      </c>
      <c r="L49" s="32">
        <v>0.0187</v>
      </c>
      <c r="M49" s="32"/>
      <c r="N49" s="60"/>
      <c r="O49" s="32"/>
      <c r="P49" s="32"/>
      <c r="Q49" s="32"/>
      <c r="R49" s="32"/>
    </row>
    <row r="50" spans="1:18">
      <c r="A50" s="32">
        <v>43</v>
      </c>
      <c r="B50" s="32"/>
      <c r="C50" s="32" t="s">
        <v>61</v>
      </c>
      <c r="D50" s="32"/>
      <c r="E50" s="32"/>
      <c r="F50" s="32"/>
      <c r="G50" s="32"/>
      <c r="H50" s="32"/>
      <c r="I50" s="32" t="s">
        <v>61</v>
      </c>
      <c r="J50" s="32"/>
      <c r="K50" s="32">
        <v>3.08</v>
      </c>
      <c r="L50" s="32">
        <v>0.3</v>
      </c>
      <c r="M50" s="32"/>
      <c r="N50" s="60"/>
      <c r="O50" s="32"/>
      <c r="P50" s="32"/>
      <c r="Q50" s="32"/>
      <c r="R50" s="32"/>
    </row>
    <row r="51" spans="1:18">
      <c r="A51" s="32">
        <v>44</v>
      </c>
      <c r="B51" s="32"/>
      <c r="C51" s="32" t="s">
        <v>921</v>
      </c>
      <c r="D51" s="32"/>
      <c r="E51" s="32"/>
      <c r="F51" s="32"/>
      <c r="G51" s="32"/>
      <c r="H51" s="32"/>
      <c r="I51" s="32" t="s">
        <v>921</v>
      </c>
      <c r="J51" s="32"/>
      <c r="K51" s="32">
        <v>0.9848</v>
      </c>
      <c r="L51" s="32">
        <v>0.02</v>
      </c>
      <c r="M51" s="32"/>
      <c r="N51" s="60"/>
      <c r="O51" s="32"/>
      <c r="P51" s="32"/>
      <c r="Q51" s="32"/>
      <c r="R51" s="32"/>
    </row>
    <row r="52" spans="1:18">
      <c r="A52" s="32">
        <v>45</v>
      </c>
      <c r="B52" s="32"/>
      <c r="C52" s="41" t="s">
        <v>1611</v>
      </c>
      <c r="D52" s="32"/>
      <c r="E52" s="32"/>
      <c r="F52" s="32"/>
      <c r="G52" s="32"/>
      <c r="H52" s="32"/>
      <c r="I52" s="41"/>
      <c r="J52" s="97"/>
      <c r="K52" s="32"/>
      <c r="L52" s="32"/>
      <c r="M52" s="32"/>
      <c r="N52" s="60"/>
      <c r="O52" s="32"/>
      <c r="P52" s="32"/>
      <c r="Q52" s="32"/>
      <c r="R52" s="32"/>
    </row>
    <row r="53" ht="24" spans="1:18">
      <c r="A53" s="32">
        <v>46</v>
      </c>
      <c r="B53" s="32"/>
      <c r="C53" s="41" t="s">
        <v>1612</v>
      </c>
      <c r="D53" s="32"/>
      <c r="E53" s="32"/>
      <c r="F53" s="32"/>
      <c r="G53" s="32"/>
      <c r="H53" s="32"/>
      <c r="I53" s="41" t="s">
        <v>1612</v>
      </c>
      <c r="J53" s="102"/>
      <c r="K53" s="32">
        <v>3</v>
      </c>
      <c r="L53" s="32"/>
      <c r="M53" s="32"/>
      <c r="N53" s="60"/>
      <c r="O53" s="32"/>
      <c r="P53" s="32"/>
      <c r="Q53" s="32"/>
      <c r="R53" s="32"/>
    </row>
    <row r="54" spans="1:18">
      <c r="A54" s="32">
        <v>47</v>
      </c>
      <c r="B54" s="32"/>
      <c r="C54" s="32" t="s">
        <v>721</v>
      </c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60"/>
      <c r="O54" s="32"/>
      <c r="P54" s="32"/>
      <c r="Q54" s="32"/>
      <c r="R54" s="32"/>
    </row>
    <row r="55" spans="1:18">
      <c r="A55" s="32">
        <v>48</v>
      </c>
      <c r="B55" s="32"/>
      <c r="C55" s="41" t="s">
        <v>1613</v>
      </c>
      <c r="D55" s="32"/>
      <c r="E55" s="32"/>
      <c r="F55" s="32"/>
      <c r="G55" s="32"/>
      <c r="H55" s="32"/>
      <c r="I55" s="41"/>
      <c r="J55" s="102"/>
      <c r="K55" s="32"/>
      <c r="L55" s="32"/>
      <c r="M55" s="32"/>
      <c r="N55" s="60"/>
      <c r="O55" s="32"/>
      <c r="P55" s="32"/>
      <c r="Q55" s="32"/>
      <c r="R55" s="32"/>
    </row>
    <row r="56" spans="1:18">
      <c r="A56" s="32">
        <v>49</v>
      </c>
      <c r="B56" s="32"/>
      <c r="C56" s="98" t="s">
        <v>544</v>
      </c>
      <c r="D56" s="32"/>
      <c r="E56" s="32"/>
      <c r="F56" s="32"/>
      <c r="G56" s="32"/>
      <c r="H56" s="32"/>
      <c r="I56" s="98" t="s">
        <v>544</v>
      </c>
      <c r="J56" s="101"/>
      <c r="K56" s="32">
        <v>2</v>
      </c>
      <c r="L56" s="32">
        <v>0.5</v>
      </c>
      <c r="M56" s="32"/>
      <c r="N56" s="60"/>
      <c r="O56" s="32"/>
      <c r="P56" s="32"/>
      <c r="Q56" s="32"/>
      <c r="R56" s="32"/>
    </row>
    <row r="57" spans="1:18">
      <c r="A57" s="32">
        <v>50</v>
      </c>
      <c r="B57" s="32"/>
      <c r="C57" s="41" t="s">
        <v>1614</v>
      </c>
      <c r="D57" s="32"/>
      <c r="E57" s="32"/>
      <c r="F57" s="32"/>
      <c r="G57" s="32"/>
      <c r="H57" s="32"/>
      <c r="I57" s="41"/>
      <c r="J57" s="97"/>
      <c r="K57" s="32"/>
      <c r="L57" s="32"/>
      <c r="M57" s="32"/>
      <c r="N57" s="60"/>
      <c r="O57" s="32"/>
      <c r="P57" s="32"/>
      <c r="Q57" s="32"/>
      <c r="R57" s="32"/>
    </row>
    <row r="58" spans="1:18">
      <c r="A58" s="32">
        <v>51</v>
      </c>
      <c r="B58" s="32"/>
      <c r="C58" s="32" t="s">
        <v>942</v>
      </c>
      <c r="D58" s="32"/>
      <c r="E58" s="32"/>
      <c r="F58" s="32"/>
      <c r="G58" s="32"/>
      <c r="H58" s="32"/>
      <c r="I58" s="32" t="s">
        <v>942</v>
      </c>
      <c r="J58" s="32"/>
      <c r="K58" s="32">
        <v>2.0781</v>
      </c>
      <c r="L58" s="32">
        <v>0</v>
      </c>
      <c r="M58" s="32"/>
      <c r="N58" s="60"/>
      <c r="O58" s="32"/>
      <c r="P58" s="32"/>
      <c r="Q58" s="32"/>
      <c r="R58" s="32"/>
    </row>
    <row r="59" spans="1:18">
      <c r="A59" s="32">
        <v>52</v>
      </c>
      <c r="B59" s="32"/>
      <c r="C59" s="32" t="s">
        <v>1615</v>
      </c>
      <c r="D59" s="32"/>
      <c r="E59" s="32"/>
      <c r="F59" s="32"/>
      <c r="G59" s="32"/>
      <c r="H59" s="32"/>
      <c r="I59" s="32" t="s">
        <v>1615</v>
      </c>
      <c r="J59" s="32"/>
      <c r="K59" s="32">
        <v>0.2</v>
      </c>
      <c r="L59" s="32">
        <v>0</v>
      </c>
      <c r="M59" s="32"/>
      <c r="N59" s="60"/>
      <c r="O59" s="32"/>
      <c r="P59" s="32"/>
      <c r="Q59" s="32"/>
      <c r="R59" s="32"/>
    </row>
    <row r="60" spans="1:18">
      <c r="A60" s="32">
        <v>53</v>
      </c>
      <c r="B60" s="32"/>
      <c r="C60" s="32" t="s">
        <v>387</v>
      </c>
      <c r="D60" s="32"/>
      <c r="E60" s="32"/>
      <c r="F60" s="32"/>
      <c r="G60" s="32"/>
      <c r="H60" s="32"/>
      <c r="I60" s="32" t="s">
        <v>387</v>
      </c>
      <c r="J60" s="32"/>
      <c r="K60" s="32">
        <v>0.02</v>
      </c>
      <c r="L60" s="32">
        <v>0</v>
      </c>
      <c r="M60" s="32"/>
      <c r="N60" s="60"/>
      <c r="O60" s="32"/>
      <c r="P60" s="32"/>
      <c r="Q60" s="32"/>
      <c r="R60" s="32"/>
    </row>
    <row r="61" spans="1:18">
      <c r="A61" s="32">
        <v>54</v>
      </c>
      <c r="B61" s="32"/>
      <c r="C61" s="59" t="s">
        <v>1616</v>
      </c>
      <c r="D61" s="32"/>
      <c r="E61" s="32"/>
      <c r="F61" s="32"/>
      <c r="G61" s="32"/>
      <c r="H61" s="32"/>
      <c r="I61" s="59"/>
      <c r="J61" s="105"/>
      <c r="K61" s="32"/>
      <c r="L61" s="32"/>
      <c r="M61" s="32"/>
      <c r="N61" s="60"/>
      <c r="O61" s="32"/>
      <c r="P61" s="32"/>
      <c r="Q61" s="32"/>
      <c r="R61" s="32"/>
    </row>
    <row r="62" spans="1:18">
      <c r="A62" s="32">
        <v>55</v>
      </c>
      <c r="B62" s="32"/>
      <c r="C62" s="32" t="s">
        <v>893</v>
      </c>
      <c r="D62" s="32"/>
      <c r="E62" s="32"/>
      <c r="F62" s="32"/>
      <c r="G62" s="32"/>
      <c r="H62" s="32"/>
      <c r="I62" s="32" t="s">
        <v>893</v>
      </c>
      <c r="J62" s="32"/>
      <c r="K62" s="32">
        <v>0.238</v>
      </c>
      <c r="L62" s="32">
        <v>0</v>
      </c>
      <c r="M62" s="32"/>
      <c r="N62" s="60"/>
      <c r="O62" s="32"/>
      <c r="P62" s="32"/>
      <c r="Q62" s="32"/>
      <c r="R62" s="32"/>
    </row>
    <row r="63" spans="1:18">
      <c r="A63" s="32">
        <v>56</v>
      </c>
      <c r="B63" s="32"/>
      <c r="C63" s="41" t="s">
        <v>1249</v>
      </c>
      <c r="D63" s="32"/>
      <c r="E63" s="32"/>
      <c r="F63" s="32"/>
      <c r="G63" s="32"/>
      <c r="H63" s="32"/>
      <c r="I63" s="41"/>
      <c r="J63" s="102"/>
      <c r="K63" s="32"/>
      <c r="L63" s="32"/>
      <c r="M63" s="32"/>
      <c r="N63" s="60"/>
      <c r="O63" s="32"/>
      <c r="P63" s="32"/>
      <c r="Q63" s="32"/>
      <c r="R63" s="32"/>
    </row>
    <row r="64" spans="1:18">
      <c r="A64" s="32">
        <v>57</v>
      </c>
      <c r="B64" s="32"/>
      <c r="C64" s="32" t="s">
        <v>477</v>
      </c>
      <c r="D64" s="32"/>
      <c r="E64" s="32"/>
      <c r="F64" s="32"/>
      <c r="G64" s="32"/>
      <c r="H64" s="32"/>
      <c r="I64" s="32" t="s">
        <v>477</v>
      </c>
      <c r="J64" s="32"/>
      <c r="K64" s="32">
        <v>1.7169</v>
      </c>
      <c r="L64" s="32">
        <v>0.0275</v>
      </c>
      <c r="M64" s="32"/>
      <c r="N64" s="60"/>
      <c r="O64" s="32"/>
      <c r="P64" s="32"/>
      <c r="Q64" s="32"/>
      <c r="R64" s="32"/>
    </row>
    <row r="65" spans="1:18">
      <c r="A65" s="32">
        <v>58</v>
      </c>
      <c r="B65" s="32"/>
      <c r="C65" s="32" t="s">
        <v>754</v>
      </c>
      <c r="D65" s="32"/>
      <c r="E65" s="32"/>
      <c r="F65" s="32"/>
      <c r="G65" s="32"/>
      <c r="H65" s="32"/>
      <c r="I65" s="32" t="s">
        <v>754</v>
      </c>
      <c r="J65" s="32"/>
      <c r="K65" s="32">
        <v>1.6785</v>
      </c>
      <c r="L65" s="32">
        <v>0.0015</v>
      </c>
      <c r="M65" s="32"/>
      <c r="N65" s="60"/>
      <c r="O65" s="32"/>
      <c r="P65" s="32"/>
      <c r="Q65" s="32"/>
      <c r="R65" s="32"/>
    </row>
    <row r="66" spans="1:18">
      <c r="A66" s="32">
        <v>59</v>
      </c>
      <c r="B66" s="32"/>
      <c r="C66" s="32" t="s">
        <v>47</v>
      </c>
      <c r="D66" s="32"/>
      <c r="E66" s="32"/>
      <c r="F66" s="32"/>
      <c r="G66" s="32"/>
      <c r="H66" s="32"/>
      <c r="I66" s="32" t="s">
        <v>47</v>
      </c>
      <c r="J66" s="32"/>
      <c r="K66" s="32">
        <v>1.4065</v>
      </c>
      <c r="L66" s="32">
        <v>0.043</v>
      </c>
      <c r="M66" s="32"/>
      <c r="N66" s="60"/>
      <c r="O66" s="32"/>
      <c r="P66" s="32"/>
      <c r="Q66" s="32"/>
      <c r="R66" s="32"/>
    </row>
    <row r="67" spans="1:18">
      <c r="A67" s="32">
        <v>60</v>
      </c>
      <c r="B67" s="32"/>
      <c r="C67" s="32" t="s">
        <v>1544</v>
      </c>
      <c r="D67" s="32"/>
      <c r="E67" s="32"/>
      <c r="F67" s="32"/>
      <c r="G67" s="32"/>
      <c r="H67" s="32"/>
      <c r="I67" s="32" t="s">
        <v>1544</v>
      </c>
      <c r="J67" s="32"/>
      <c r="K67" s="32">
        <v>1.2902</v>
      </c>
      <c r="L67" s="32">
        <v>0</v>
      </c>
      <c r="M67" s="32"/>
      <c r="N67" s="60"/>
      <c r="O67" s="32"/>
      <c r="P67" s="32"/>
      <c r="Q67" s="32"/>
      <c r="R67" s="32"/>
    </row>
    <row r="68" spans="1:18">
      <c r="A68" s="32">
        <v>61</v>
      </c>
      <c r="B68" s="32"/>
      <c r="C68" s="41" t="s">
        <v>40</v>
      </c>
      <c r="D68" s="32"/>
      <c r="E68" s="32"/>
      <c r="F68" s="32"/>
      <c r="G68" s="32"/>
      <c r="H68" s="32"/>
      <c r="I68" s="41"/>
      <c r="J68" s="102"/>
      <c r="K68" s="32"/>
      <c r="L68" s="32"/>
      <c r="M68" s="32"/>
      <c r="N68" s="60"/>
      <c r="O68" s="32"/>
      <c r="P68" s="32"/>
      <c r="Q68" s="32"/>
      <c r="R68" s="32"/>
    </row>
    <row r="69" spans="1:18">
      <c r="A69" s="32">
        <v>62</v>
      </c>
      <c r="B69" s="32"/>
      <c r="C69" s="32" t="s">
        <v>771</v>
      </c>
      <c r="D69" s="32"/>
      <c r="E69" s="32"/>
      <c r="F69" s="32"/>
      <c r="G69" s="32"/>
      <c r="H69" s="32"/>
      <c r="I69" s="32" t="s">
        <v>771</v>
      </c>
      <c r="J69" s="32"/>
      <c r="K69" s="32">
        <v>0.0919</v>
      </c>
      <c r="L69" s="32">
        <v>0</v>
      </c>
      <c r="M69" s="32"/>
      <c r="N69" s="60"/>
      <c r="O69" s="32"/>
      <c r="P69" s="32"/>
      <c r="Q69" s="32"/>
      <c r="R69" s="32"/>
    </row>
    <row r="70" spans="1:18">
      <c r="A70" s="32">
        <v>63</v>
      </c>
      <c r="B70" s="32"/>
      <c r="C70" s="32" t="s">
        <v>94</v>
      </c>
      <c r="D70" s="32"/>
      <c r="E70" s="32"/>
      <c r="F70" s="32"/>
      <c r="G70" s="32"/>
      <c r="H70" s="32"/>
      <c r="I70" s="32" t="s">
        <v>94</v>
      </c>
      <c r="J70" s="32"/>
      <c r="K70" s="32">
        <v>0.4046</v>
      </c>
      <c r="L70" s="32">
        <v>0.0026</v>
      </c>
      <c r="M70" s="32"/>
      <c r="N70" s="60"/>
      <c r="O70" s="32"/>
      <c r="P70" s="32"/>
      <c r="Q70" s="32"/>
      <c r="R70" s="32"/>
    </row>
    <row r="71" spans="1:18">
      <c r="A71" s="32">
        <v>64</v>
      </c>
      <c r="B71" s="32"/>
      <c r="C71" s="32" t="s">
        <v>907</v>
      </c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60"/>
      <c r="O71" s="32"/>
      <c r="P71" s="32"/>
      <c r="Q71" s="32"/>
      <c r="R71" s="32"/>
    </row>
    <row r="72" spans="1:18">
      <c r="A72" s="32">
        <v>65</v>
      </c>
      <c r="B72" s="32"/>
      <c r="C72" s="32" t="s">
        <v>245</v>
      </c>
      <c r="D72" s="32"/>
      <c r="E72" s="32"/>
      <c r="F72" s="32"/>
      <c r="G72" s="32"/>
      <c r="H72" s="32"/>
      <c r="I72" s="32" t="s">
        <v>245</v>
      </c>
      <c r="J72" s="32"/>
      <c r="K72" s="32">
        <v>1.3317</v>
      </c>
      <c r="L72" s="32">
        <v>0.015</v>
      </c>
      <c r="M72" s="32"/>
      <c r="N72" s="60"/>
      <c r="O72" s="32"/>
      <c r="P72" s="32"/>
      <c r="Q72" s="32"/>
      <c r="R72" s="32"/>
    </row>
    <row r="73" spans="1:18">
      <c r="A73" s="32">
        <v>66</v>
      </c>
      <c r="B73" s="32"/>
      <c r="C73" s="32" t="s">
        <v>1617</v>
      </c>
      <c r="D73" s="32"/>
      <c r="E73" s="32"/>
      <c r="F73" s="32"/>
      <c r="G73" s="32"/>
      <c r="H73" s="32"/>
      <c r="I73" s="32" t="s">
        <v>1617</v>
      </c>
      <c r="J73" s="32"/>
      <c r="K73" s="32">
        <v>0.4161</v>
      </c>
      <c r="L73" s="32">
        <v>0</v>
      </c>
      <c r="M73" s="32"/>
      <c r="N73" s="60"/>
      <c r="O73" s="32"/>
      <c r="P73" s="32"/>
      <c r="Q73" s="32"/>
      <c r="R73" s="32"/>
    </row>
    <row r="74" spans="1:18">
      <c r="A74" s="32">
        <v>67</v>
      </c>
      <c r="B74" s="32"/>
      <c r="C74" s="32" t="s">
        <v>748</v>
      </c>
      <c r="D74" s="32"/>
      <c r="E74" s="32"/>
      <c r="F74" s="32"/>
      <c r="G74" s="32"/>
      <c r="H74" s="32"/>
      <c r="I74" s="32" t="s">
        <v>748</v>
      </c>
      <c r="J74" s="32"/>
      <c r="K74" s="32">
        <v>0.036</v>
      </c>
      <c r="L74" s="32">
        <v>0</v>
      </c>
      <c r="M74" s="32"/>
      <c r="N74" s="60"/>
      <c r="O74" s="32"/>
      <c r="P74" s="32"/>
      <c r="Q74" s="32"/>
      <c r="R74" s="32"/>
    </row>
    <row r="75" spans="1:18">
      <c r="A75" s="32">
        <v>68</v>
      </c>
      <c r="B75" s="32"/>
      <c r="C75" s="32" t="s">
        <v>253</v>
      </c>
      <c r="D75" s="32"/>
      <c r="E75" s="32"/>
      <c r="F75" s="32"/>
      <c r="G75" s="32"/>
      <c r="H75" s="32"/>
      <c r="I75" s="32" t="s">
        <v>253</v>
      </c>
      <c r="J75" s="32"/>
      <c r="K75" s="32">
        <v>1.2566</v>
      </c>
      <c r="L75" s="32">
        <v>0</v>
      </c>
      <c r="M75" s="32"/>
      <c r="N75" s="60"/>
      <c r="O75" s="32"/>
      <c r="P75" s="32"/>
      <c r="Q75" s="32"/>
      <c r="R75" s="32"/>
    </row>
    <row r="76" spans="1:18">
      <c r="A76" s="32">
        <v>69</v>
      </c>
      <c r="B76" s="32"/>
      <c r="C76" s="32" t="s">
        <v>1618</v>
      </c>
      <c r="D76" s="32"/>
      <c r="E76" s="32"/>
      <c r="F76" s="32"/>
      <c r="G76" s="32"/>
      <c r="H76" s="32"/>
      <c r="I76" s="32" t="s">
        <v>1618</v>
      </c>
      <c r="J76" s="32"/>
      <c r="K76" s="32">
        <v>0.05</v>
      </c>
      <c r="L76" s="32">
        <v>0</v>
      </c>
      <c r="M76" s="32"/>
      <c r="N76" s="60"/>
      <c r="O76" s="32"/>
      <c r="P76" s="32"/>
      <c r="Q76" s="32"/>
      <c r="R76" s="32"/>
    </row>
    <row r="77" spans="1:18">
      <c r="A77" s="32">
        <v>70</v>
      </c>
      <c r="B77" s="32"/>
      <c r="C77" s="41" t="s">
        <v>107</v>
      </c>
      <c r="D77" s="32"/>
      <c r="E77" s="32"/>
      <c r="F77" s="32"/>
      <c r="G77" s="32"/>
      <c r="H77" s="32"/>
      <c r="I77" s="41" t="s">
        <v>107</v>
      </c>
      <c r="J77" s="102"/>
      <c r="K77" s="32">
        <v>1.236</v>
      </c>
      <c r="L77" s="32"/>
      <c r="M77" s="32"/>
      <c r="N77" s="60"/>
      <c r="O77" s="32"/>
      <c r="P77" s="32"/>
      <c r="Q77" s="32"/>
      <c r="R77" s="32"/>
    </row>
    <row r="78" spans="1:18">
      <c r="A78" s="32">
        <v>71</v>
      </c>
      <c r="B78" s="32"/>
      <c r="C78" s="32" t="s">
        <v>1619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60"/>
      <c r="O78" s="32"/>
      <c r="P78" s="32"/>
      <c r="Q78" s="32"/>
      <c r="R78" s="32"/>
    </row>
    <row r="79" spans="1:18">
      <c r="A79" s="32">
        <v>72</v>
      </c>
      <c r="B79" s="32"/>
      <c r="C79" s="32" t="s">
        <v>958</v>
      </c>
      <c r="D79" s="32"/>
      <c r="E79" s="32"/>
      <c r="F79" s="32"/>
      <c r="G79" s="32"/>
      <c r="H79" s="32"/>
      <c r="I79" s="32" t="s">
        <v>958</v>
      </c>
      <c r="J79" s="32"/>
      <c r="K79" s="32">
        <v>1.15</v>
      </c>
      <c r="L79" s="32">
        <v>0</v>
      </c>
      <c r="M79" s="32"/>
      <c r="N79" s="60"/>
      <c r="O79" s="32"/>
      <c r="P79" s="32"/>
      <c r="Q79" s="32"/>
      <c r="R79" s="32"/>
    </row>
    <row r="80" spans="1:18">
      <c r="A80" s="32">
        <v>73</v>
      </c>
      <c r="B80" s="32"/>
      <c r="C80" s="41" t="s">
        <v>1620</v>
      </c>
      <c r="D80" s="32"/>
      <c r="E80" s="32"/>
      <c r="F80" s="32"/>
      <c r="G80" s="32"/>
      <c r="H80" s="32"/>
      <c r="I80" s="41" t="s">
        <v>1620</v>
      </c>
      <c r="J80" s="102"/>
      <c r="K80" s="32">
        <v>0.8</v>
      </c>
      <c r="L80" s="32">
        <v>0</v>
      </c>
      <c r="M80" s="32"/>
      <c r="N80" s="60"/>
      <c r="O80" s="32"/>
      <c r="P80" s="32"/>
      <c r="Q80" s="32"/>
      <c r="R80" s="32"/>
    </row>
    <row r="81" spans="1:18">
      <c r="A81" s="32">
        <v>74</v>
      </c>
      <c r="B81" s="32"/>
      <c r="C81" s="41" t="s">
        <v>1621</v>
      </c>
      <c r="D81" s="32"/>
      <c r="E81" s="32"/>
      <c r="F81" s="32"/>
      <c r="G81" s="32"/>
      <c r="H81" s="32"/>
      <c r="I81" s="41"/>
      <c r="J81" s="102"/>
      <c r="K81" s="32"/>
      <c r="L81" s="32"/>
      <c r="M81" s="32"/>
      <c r="N81" s="60"/>
      <c r="O81" s="32"/>
      <c r="P81" s="32"/>
      <c r="Q81" s="32"/>
      <c r="R81" s="32"/>
    </row>
    <row r="82" spans="1:18">
      <c r="A82" s="32">
        <v>75</v>
      </c>
      <c r="B82" s="32"/>
      <c r="C82" s="32" t="s">
        <v>899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60"/>
      <c r="O82" s="32"/>
      <c r="P82" s="32"/>
      <c r="Q82" s="32"/>
      <c r="R82" s="32"/>
    </row>
    <row r="83" spans="1:18">
      <c r="A83" s="32">
        <v>76</v>
      </c>
      <c r="B83" s="32"/>
      <c r="C83" s="32" t="s">
        <v>48</v>
      </c>
      <c r="D83" s="32"/>
      <c r="E83" s="32"/>
      <c r="F83" s="32"/>
      <c r="G83" s="32"/>
      <c r="H83" s="32"/>
      <c r="I83" s="32" t="s">
        <v>48</v>
      </c>
      <c r="J83" s="32"/>
      <c r="K83" s="32">
        <v>0.017</v>
      </c>
      <c r="L83" s="32">
        <v>0</v>
      </c>
      <c r="M83" s="32"/>
      <c r="N83" s="60"/>
      <c r="O83" s="32"/>
      <c r="P83" s="32"/>
      <c r="Q83" s="32"/>
      <c r="R83" s="32"/>
    </row>
    <row r="84" spans="1:18">
      <c r="A84" s="32">
        <v>77</v>
      </c>
      <c r="B84" s="32"/>
      <c r="C84" s="32" t="s">
        <v>59</v>
      </c>
      <c r="D84" s="32"/>
      <c r="E84" s="32"/>
      <c r="F84" s="32"/>
      <c r="G84" s="32"/>
      <c r="H84" s="32"/>
      <c r="I84" s="32" t="s">
        <v>59</v>
      </c>
      <c r="J84" s="32"/>
      <c r="K84" s="32">
        <v>1.0929</v>
      </c>
      <c r="L84" s="32">
        <v>0</v>
      </c>
      <c r="M84" s="32"/>
      <c r="N84" s="60"/>
      <c r="O84" s="32"/>
      <c r="P84" s="32"/>
      <c r="Q84" s="32"/>
      <c r="R84" s="32"/>
    </row>
    <row r="85" spans="1:18">
      <c r="A85" s="32">
        <v>78</v>
      </c>
      <c r="B85" s="32"/>
      <c r="C85" s="32" t="s">
        <v>1240</v>
      </c>
      <c r="D85" s="32"/>
      <c r="E85" s="32"/>
      <c r="F85" s="32"/>
      <c r="G85" s="32"/>
      <c r="H85" s="32"/>
      <c r="I85" s="32" t="s">
        <v>1240</v>
      </c>
      <c r="J85" s="32"/>
      <c r="K85" s="32">
        <v>0.0395</v>
      </c>
      <c r="L85" s="32">
        <v>0</v>
      </c>
      <c r="M85" s="32"/>
      <c r="N85" s="60"/>
      <c r="O85" s="32"/>
      <c r="P85" s="32"/>
      <c r="Q85" s="32"/>
      <c r="R85" s="32"/>
    </row>
    <row r="86" spans="1:18">
      <c r="A86" s="32">
        <v>79</v>
      </c>
      <c r="B86" s="32"/>
      <c r="C86" s="32" t="s">
        <v>894</v>
      </c>
      <c r="D86" s="32"/>
      <c r="E86" s="32"/>
      <c r="F86" s="32"/>
      <c r="G86" s="32"/>
      <c r="H86" s="32"/>
      <c r="I86" s="32" t="s">
        <v>894</v>
      </c>
      <c r="J86" s="32"/>
      <c r="K86" s="32">
        <v>0.1029</v>
      </c>
      <c r="L86" s="32">
        <v>0</v>
      </c>
      <c r="M86" s="32"/>
      <c r="N86" s="60"/>
      <c r="O86" s="32"/>
      <c r="P86" s="32"/>
      <c r="Q86" s="32"/>
      <c r="R86" s="32"/>
    </row>
    <row r="87" spans="1:18">
      <c r="A87" s="32">
        <v>80</v>
      </c>
      <c r="B87" s="32"/>
      <c r="C87" s="32" t="s">
        <v>1057</v>
      </c>
      <c r="D87" s="32"/>
      <c r="E87" s="32"/>
      <c r="F87" s="32"/>
      <c r="G87" s="32"/>
      <c r="H87" s="32"/>
      <c r="I87" s="32" t="s">
        <v>1057</v>
      </c>
      <c r="J87" s="32"/>
      <c r="K87" s="32">
        <v>0.0262</v>
      </c>
      <c r="L87" s="32">
        <v>0</v>
      </c>
      <c r="M87" s="32"/>
      <c r="N87" s="60"/>
      <c r="O87" s="32"/>
      <c r="P87" s="32"/>
      <c r="Q87" s="32"/>
      <c r="R87" s="32"/>
    </row>
    <row r="88" spans="1:18">
      <c r="A88" s="32">
        <v>81</v>
      </c>
      <c r="B88" s="32"/>
      <c r="C88" s="32" t="s">
        <v>54</v>
      </c>
      <c r="D88" s="32"/>
      <c r="E88" s="32"/>
      <c r="F88" s="32"/>
      <c r="G88" s="32"/>
      <c r="H88" s="32"/>
      <c r="I88" s="32" t="s">
        <v>54</v>
      </c>
      <c r="J88" s="32"/>
      <c r="K88" s="32">
        <v>0.4112</v>
      </c>
      <c r="L88" s="32">
        <v>0.01</v>
      </c>
      <c r="M88" s="32"/>
      <c r="N88" s="60"/>
      <c r="O88" s="32"/>
      <c r="P88" s="32"/>
      <c r="Q88" s="32"/>
      <c r="R88" s="32"/>
    </row>
    <row r="89" spans="1:18">
      <c r="A89" s="32">
        <v>82</v>
      </c>
      <c r="B89" s="32"/>
      <c r="C89" s="32" t="s">
        <v>554</v>
      </c>
      <c r="D89" s="32"/>
      <c r="E89" s="32"/>
      <c r="F89" s="32"/>
      <c r="G89" s="32"/>
      <c r="H89" s="32"/>
      <c r="I89" s="32" t="s">
        <v>554</v>
      </c>
      <c r="J89" s="32"/>
      <c r="K89" s="32">
        <v>0.0211</v>
      </c>
      <c r="L89" s="32">
        <v>0</v>
      </c>
      <c r="M89" s="32"/>
      <c r="N89" s="60"/>
      <c r="O89" s="32"/>
      <c r="P89" s="32"/>
      <c r="Q89" s="32"/>
      <c r="R89" s="32"/>
    </row>
    <row r="90" spans="1:18">
      <c r="A90" s="32">
        <v>83</v>
      </c>
      <c r="B90" s="32"/>
      <c r="C90" s="59" t="s">
        <v>1622</v>
      </c>
      <c r="D90" s="32"/>
      <c r="E90" s="32"/>
      <c r="F90" s="32"/>
      <c r="G90" s="32"/>
      <c r="H90" s="32"/>
      <c r="I90" s="59"/>
      <c r="J90" s="105"/>
      <c r="K90" s="32"/>
      <c r="L90" s="32"/>
      <c r="M90" s="32"/>
      <c r="N90" s="60"/>
      <c r="O90" s="32"/>
      <c r="P90" s="32"/>
      <c r="Q90" s="32"/>
      <c r="R90" s="32"/>
    </row>
    <row r="91" spans="1:18">
      <c r="A91" s="32">
        <v>84</v>
      </c>
      <c r="B91" s="32" t="s">
        <v>266</v>
      </c>
      <c r="C91" s="32" t="s">
        <v>874</v>
      </c>
      <c r="D91" s="32">
        <f>E91+F91</f>
        <v>222.416</v>
      </c>
      <c r="E91" s="32">
        <f>G91+M91+O91+Q91</f>
        <v>145.0899</v>
      </c>
      <c r="F91" s="32">
        <f>H91+N91+P91+R91</f>
        <v>77.3261</v>
      </c>
      <c r="G91" s="32">
        <f>SUM(K91:K348)</f>
        <v>19.5053</v>
      </c>
      <c r="H91" s="32">
        <f>SUM(L91:L348)</f>
        <v>1.4111</v>
      </c>
      <c r="I91" s="32" t="s">
        <v>874</v>
      </c>
      <c r="J91" s="32"/>
      <c r="K91" s="32">
        <v>0.8904</v>
      </c>
      <c r="L91" s="32">
        <v>0</v>
      </c>
      <c r="M91" s="32">
        <v>21.2513</v>
      </c>
      <c r="N91" s="32">
        <v>23.3645</v>
      </c>
      <c r="O91" s="32">
        <v>78.1544</v>
      </c>
      <c r="P91" s="32">
        <v>25.8554</v>
      </c>
      <c r="Q91" s="32">
        <v>26.1789</v>
      </c>
      <c r="R91" s="32">
        <v>26.6951</v>
      </c>
    </row>
    <row r="92" spans="1:18">
      <c r="A92" s="32">
        <v>85</v>
      </c>
      <c r="B92" s="32"/>
      <c r="C92" s="32" t="s">
        <v>96</v>
      </c>
      <c r="D92" s="32"/>
      <c r="E92" s="32"/>
      <c r="F92" s="32"/>
      <c r="G92" s="32"/>
      <c r="H92" s="32"/>
      <c r="I92" s="32" t="s">
        <v>96</v>
      </c>
      <c r="J92" s="32"/>
      <c r="K92" s="32">
        <v>0.447</v>
      </c>
      <c r="L92" s="32">
        <v>0.4159</v>
      </c>
      <c r="M92" s="32"/>
      <c r="N92" s="32"/>
      <c r="O92" s="32"/>
      <c r="P92" s="32"/>
      <c r="Q92" s="32"/>
      <c r="R92" s="32"/>
    </row>
    <row r="93" spans="1:18">
      <c r="A93" s="32">
        <v>86</v>
      </c>
      <c r="B93" s="32"/>
      <c r="C93" s="59" t="s">
        <v>1623</v>
      </c>
      <c r="D93" s="32"/>
      <c r="E93" s="32"/>
      <c r="F93" s="32"/>
      <c r="G93" s="32"/>
      <c r="H93" s="32"/>
      <c r="I93" s="59"/>
      <c r="J93" s="105"/>
      <c r="K93" s="32"/>
      <c r="L93" s="32"/>
      <c r="M93" s="32"/>
      <c r="N93" s="32"/>
      <c r="O93" s="32"/>
      <c r="P93" s="32"/>
      <c r="Q93" s="32"/>
      <c r="R93" s="32"/>
    </row>
    <row r="94" spans="1:18">
      <c r="A94" s="32">
        <v>87</v>
      </c>
      <c r="B94" s="32"/>
      <c r="C94" s="41" t="s">
        <v>904</v>
      </c>
      <c r="D94" s="32"/>
      <c r="E94" s="32"/>
      <c r="F94" s="32"/>
      <c r="G94" s="32"/>
      <c r="H94" s="32"/>
      <c r="I94" s="41"/>
      <c r="J94" s="97"/>
      <c r="K94" s="32"/>
      <c r="L94" s="32"/>
      <c r="M94" s="32"/>
      <c r="N94" s="32"/>
      <c r="O94" s="32"/>
      <c r="P94" s="32"/>
      <c r="Q94" s="32"/>
      <c r="R94" s="32"/>
    </row>
    <row r="95" spans="1:18">
      <c r="A95" s="32">
        <v>88</v>
      </c>
      <c r="B95" s="32"/>
      <c r="C95" s="41" t="s">
        <v>938</v>
      </c>
      <c r="D95" s="32"/>
      <c r="E95" s="32"/>
      <c r="F95" s="32"/>
      <c r="G95" s="32"/>
      <c r="H95" s="32"/>
      <c r="I95" s="41" t="s">
        <v>938</v>
      </c>
      <c r="J95" s="97"/>
      <c r="K95" s="32">
        <v>0.7</v>
      </c>
      <c r="L95" s="32"/>
      <c r="M95" s="32"/>
      <c r="N95" s="32"/>
      <c r="O95" s="32"/>
      <c r="P95" s="32"/>
      <c r="Q95" s="32"/>
      <c r="R95" s="32"/>
    </row>
    <row r="96" spans="1:18">
      <c r="A96" s="32">
        <v>89</v>
      </c>
      <c r="B96" s="32"/>
      <c r="C96" s="41" t="s">
        <v>1624</v>
      </c>
      <c r="D96" s="32"/>
      <c r="E96" s="32"/>
      <c r="F96" s="32"/>
      <c r="G96" s="32"/>
      <c r="H96" s="32"/>
      <c r="I96" s="41" t="s">
        <v>1624</v>
      </c>
      <c r="J96" s="97"/>
      <c r="K96" s="32">
        <v>0.7</v>
      </c>
      <c r="L96" s="32"/>
      <c r="M96" s="32"/>
      <c r="N96" s="32"/>
      <c r="O96" s="32"/>
      <c r="P96" s="32"/>
      <c r="Q96" s="32"/>
      <c r="R96" s="32"/>
    </row>
    <row r="97" spans="1:18">
      <c r="A97" s="32">
        <v>90</v>
      </c>
      <c r="B97" s="32"/>
      <c r="C97" s="32" t="s">
        <v>1625</v>
      </c>
      <c r="D97" s="32"/>
      <c r="E97" s="32"/>
      <c r="F97" s="32"/>
      <c r="G97" s="32"/>
      <c r="H97" s="32"/>
      <c r="I97" s="32" t="s">
        <v>1625</v>
      </c>
      <c r="J97" s="32"/>
      <c r="K97" s="32">
        <v>0.042</v>
      </c>
      <c r="L97" s="32">
        <v>0</v>
      </c>
      <c r="M97" s="32"/>
      <c r="N97" s="32"/>
      <c r="O97" s="32"/>
      <c r="P97" s="32"/>
      <c r="Q97" s="32"/>
      <c r="R97" s="32"/>
    </row>
    <row r="98" spans="1:18">
      <c r="A98" s="32">
        <v>91</v>
      </c>
      <c r="B98" s="32"/>
      <c r="C98" s="41" t="s">
        <v>1162</v>
      </c>
      <c r="D98" s="32"/>
      <c r="E98" s="32"/>
      <c r="F98" s="32"/>
      <c r="G98" s="32"/>
      <c r="H98" s="32"/>
      <c r="I98" s="41"/>
      <c r="J98" s="97"/>
      <c r="K98" s="32"/>
      <c r="L98" s="32"/>
      <c r="M98" s="32"/>
      <c r="N98" s="32"/>
      <c r="O98" s="32"/>
      <c r="P98" s="32"/>
      <c r="Q98" s="32"/>
      <c r="R98" s="32"/>
    </row>
    <row r="99" spans="1:18">
      <c r="A99" s="32">
        <v>92</v>
      </c>
      <c r="B99" s="32"/>
      <c r="C99" s="40" t="s">
        <v>1626</v>
      </c>
      <c r="D99" s="32"/>
      <c r="E99" s="32"/>
      <c r="F99" s="32"/>
      <c r="G99" s="32"/>
      <c r="H99" s="32"/>
      <c r="I99" s="40" t="s">
        <v>1626</v>
      </c>
      <c r="J99" s="106"/>
      <c r="K99" s="32">
        <v>0.58</v>
      </c>
      <c r="L99" s="32">
        <v>0</v>
      </c>
      <c r="M99" s="32"/>
      <c r="N99" s="32"/>
      <c r="O99" s="32"/>
      <c r="P99" s="32"/>
      <c r="Q99" s="32"/>
      <c r="R99" s="32"/>
    </row>
    <row r="100" spans="1:18">
      <c r="A100" s="32">
        <v>93</v>
      </c>
      <c r="B100" s="32"/>
      <c r="C100" s="32" t="s">
        <v>1627</v>
      </c>
      <c r="D100" s="32"/>
      <c r="E100" s="32"/>
      <c r="F100" s="32"/>
      <c r="G100" s="32"/>
      <c r="H100" s="32"/>
      <c r="I100" s="32" t="s">
        <v>1627</v>
      </c>
      <c r="J100" s="32"/>
      <c r="K100" s="32">
        <v>0.58</v>
      </c>
      <c r="L100" s="32"/>
      <c r="M100" s="32"/>
      <c r="N100" s="32"/>
      <c r="O100" s="32"/>
      <c r="P100" s="32"/>
      <c r="Q100" s="32"/>
      <c r="R100" s="32"/>
    </row>
    <row r="101" spans="1:18">
      <c r="A101" s="32">
        <v>94</v>
      </c>
      <c r="B101" s="32"/>
      <c r="C101" s="32" t="s">
        <v>172</v>
      </c>
      <c r="D101" s="32"/>
      <c r="E101" s="32"/>
      <c r="F101" s="32"/>
      <c r="G101" s="32"/>
      <c r="H101" s="32"/>
      <c r="I101" s="32" t="s">
        <v>172</v>
      </c>
      <c r="J101" s="32"/>
      <c r="K101" s="32">
        <v>0.3174</v>
      </c>
      <c r="L101" s="32">
        <v>0</v>
      </c>
      <c r="M101" s="32"/>
      <c r="N101" s="32"/>
      <c r="O101" s="32"/>
      <c r="P101" s="32"/>
      <c r="Q101" s="32"/>
      <c r="R101" s="32"/>
    </row>
    <row r="102" spans="1:18">
      <c r="A102" s="32">
        <v>95</v>
      </c>
      <c r="B102" s="32"/>
      <c r="C102" s="32" t="s">
        <v>1628</v>
      </c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</row>
    <row r="103" spans="1:18">
      <c r="A103" s="32">
        <v>96</v>
      </c>
      <c r="B103" s="32"/>
      <c r="C103" s="41" t="s">
        <v>1629</v>
      </c>
      <c r="D103" s="32"/>
      <c r="E103" s="32"/>
      <c r="F103" s="32"/>
      <c r="G103" s="32"/>
      <c r="H103" s="32"/>
      <c r="I103" s="41"/>
      <c r="J103" s="102"/>
      <c r="K103" s="32"/>
      <c r="L103" s="32"/>
      <c r="M103" s="32"/>
      <c r="N103" s="32"/>
      <c r="O103" s="32"/>
      <c r="P103" s="32"/>
      <c r="Q103" s="32"/>
      <c r="R103" s="32"/>
    </row>
    <row r="104" spans="1:18">
      <c r="A104" s="32">
        <v>97</v>
      </c>
      <c r="B104" s="32"/>
      <c r="C104" s="41" t="s">
        <v>1630</v>
      </c>
      <c r="D104" s="32"/>
      <c r="E104" s="32"/>
      <c r="F104" s="32"/>
      <c r="G104" s="32"/>
      <c r="H104" s="32"/>
      <c r="I104" s="41"/>
      <c r="J104" s="97"/>
      <c r="K104" s="32"/>
      <c r="L104" s="32"/>
      <c r="M104" s="32"/>
      <c r="N104" s="32"/>
      <c r="O104" s="32"/>
      <c r="P104" s="32"/>
      <c r="Q104" s="32"/>
      <c r="R104" s="32"/>
    </row>
    <row r="105" spans="1:18">
      <c r="A105" s="32">
        <v>98</v>
      </c>
      <c r="B105" s="32"/>
      <c r="C105" s="41" t="s">
        <v>954</v>
      </c>
      <c r="D105" s="32"/>
      <c r="E105" s="32"/>
      <c r="F105" s="32"/>
      <c r="G105" s="32"/>
      <c r="H105" s="32"/>
      <c r="I105" s="41" t="s">
        <v>954</v>
      </c>
      <c r="J105" s="102"/>
      <c r="K105" s="32">
        <v>0.5</v>
      </c>
      <c r="L105" s="32"/>
      <c r="M105" s="32"/>
      <c r="N105" s="32"/>
      <c r="O105" s="32"/>
      <c r="P105" s="32"/>
      <c r="Q105" s="32"/>
      <c r="R105" s="32"/>
    </row>
    <row r="106" spans="1:18">
      <c r="A106" s="32">
        <v>99</v>
      </c>
      <c r="B106" s="32"/>
      <c r="C106" s="32" t="s">
        <v>911</v>
      </c>
      <c r="D106" s="32"/>
      <c r="E106" s="32"/>
      <c r="F106" s="32"/>
      <c r="G106" s="32"/>
      <c r="H106" s="32"/>
      <c r="I106" s="32" t="s">
        <v>911</v>
      </c>
      <c r="J106" s="32"/>
      <c r="K106" s="32">
        <v>0.3987</v>
      </c>
      <c r="L106" s="32">
        <v>0</v>
      </c>
      <c r="M106" s="32"/>
      <c r="N106" s="32"/>
      <c r="O106" s="32"/>
      <c r="P106" s="32"/>
      <c r="Q106" s="32"/>
      <c r="R106" s="32"/>
    </row>
    <row r="107" spans="1:18">
      <c r="A107" s="32">
        <v>100</v>
      </c>
      <c r="B107" s="32"/>
      <c r="C107" s="41" t="s">
        <v>1631</v>
      </c>
      <c r="D107" s="32"/>
      <c r="E107" s="32"/>
      <c r="F107" s="32"/>
      <c r="G107" s="32"/>
      <c r="H107" s="32"/>
      <c r="I107" s="41"/>
      <c r="J107" s="97"/>
      <c r="K107" s="32"/>
      <c r="L107" s="32"/>
      <c r="M107" s="32"/>
      <c r="N107" s="32"/>
      <c r="O107" s="32"/>
      <c r="P107" s="32"/>
      <c r="Q107" s="32"/>
      <c r="R107" s="32"/>
    </row>
    <row r="108" spans="1:18">
      <c r="A108" s="32">
        <v>101</v>
      </c>
      <c r="B108" s="32"/>
      <c r="C108" s="32" t="s">
        <v>740</v>
      </c>
      <c r="D108" s="32"/>
      <c r="E108" s="32"/>
      <c r="F108" s="32"/>
      <c r="G108" s="32"/>
      <c r="H108" s="32"/>
      <c r="I108" s="32" t="s">
        <v>740</v>
      </c>
      <c r="J108" s="32"/>
      <c r="K108" s="32">
        <v>0.3215</v>
      </c>
      <c r="L108" s="32">
        <v>0</v>
      </c>
      <c r="M108" s="32"/>
      <c r="N108" s="32"/>
      <c r="O108" s="32"/>
      <c r="P108" s="32"/>
      <c r="Q108" s="32"/>
      <c r="R108" s="32"/>
    </row>
    <row r="109" spans="1:18">
      <c r="A109" s="32">
        <v>102</v>
      </c>
      <c r="B109" s="32"/>
      <c r="C109" s="41" t="s">
        <v>1632</v>
      </c>
      <c r="D109" s="32"/>
      <c r="E109" s="32"/>
      <c r="F109" s="32"/>
      <c r="G109" s="32"/>
      <c r="H109" s="32"/>
      <c r="I109" s="41"/>
      <c r="J109" s="97"/>
      <c r="K109" s="32"/>
      <c r="L109" s="32"/>
      <c r="M109" s="32"/>
      <c r="N109" s="32"/>
      <c r="O109" s="32"/>
      <c r="P109" s="32"/>
      <c r="Q109" s="32"/>
      <c r="R109" s="32"/>
    </row>
    <row r="110" spans="1:18">
      <c r="A110" s="32">
        <v>103</v>
      </c>
      <c r="B110" s="32"/>
      <c r="C110" s="32" t="s">
        <v>753</v>
      </c>
      <c r="D110" s="32"/>
      <c r="E110" s="32"/>
      <c r="F110" s="32"/>
      <c r="G110" s="32"/>
      <c r="H110" s="32"/>
      <c r="I110" s="32" t="s">
        <v>753</v>
      </c>
      <c r="J110" s="32"/>
      <c r="K110" s="32">
        <v>0.4349</v>
      </c>
      <c r="L110" s="32">
        <v>0</v>
      </c>
      <c r="M110" s="32"/>
      <c r="N110" s="32"/>
      <c r="O110" s="32"/>
      <c r="P110" s="32"/>
      <c r="Q110" s="32"/>
      <c r="R110" s="32"/>
    </row>
    <row r="111" spans="1:18">
      <c r="A111" s="32">
        <v>104</v>
      </c>
      <c r="B111" s="32"/>
      <c r="C111" s="41" t="s">
        <v>1633</v>
      </c>
      <c r="D111" s="32"/>
      <c r="E111" s="32"/>
      <c r="F111" s="32"/>
      <c r="G111" s="32"/>
      <c r="H111" s="32"/>
      <c r="I111" s="41" t="s">
        <v>1633</v>
      </c>
      <c r="J111" s="102"/>
      <c r="K111" s="72">
        <v>0</v>
      </c>
      <c r="L111" s="32">
        <v>0.403</v>
      </c>
      <c r="M111" s="32"/>
      <c r="N111" s="32"/>
      <c r="O111" s="32"/>
      <c r="P111" s="32"/>
      <c r="Q111" s="32"/>
      <c r="R111" s="32"/>
    </row>
    <row r="112" spans="1:18">
      <c r="A112" s="32">
        <v>105</v>
      </c>
      <c r="B112" s="32"/>
      <c r="C112" s="41" t="s">
        <v>1634</v>
      </c>
      <c r="D112" s="32"/>
      <c r="E112" s="32"/>
      <c r="F112" s="32"/>
      <c r="G112" s="32"/>
      <c r="H112" s="32"/>
      <c r="I112" s="41" t="s">
        <v>1634</v>
      </c>
      <c r="J112" s="102"/>
      <c r="K112" s="32">
        <v>0.4</v>
      </c>
      <c r="L112" s="32"/>
      <c r="M112" s="32"/>
      <c r="N112" s="32"/>
      <c r="O112" s="32"/>
      <c r="P112" s="32"/>
      <c r="Q112" s="32"/>
      <c r="R112" s="32"/>
    </row>
    <row r="113" spans="1:18">
      <c r="A113" s="32">
        <v>106</v>
      </c>
      <c r="B113" s="32"/>
      <c r="C113" s="41" t="s">
        <v>120</v>
      </c>
      <c r="D113" s="32"/>
      <c r="E113" s="32"/>
      <c r="F113" s="32"/>
      <c r="G113" s="32"/>
      <c r="H113" s="32"/>
      <c r="I113" s="41"/>
      <c r="J113" s="102"/>
      <c r="K113" s="32"/>
      <c r="L113" s="32"/>
      <c r="M113" s="32"/>
      <c r="N113" s="32"/>
      <c r="O113" s="32"/>
      <c r="P113" s="32"/>
      <c r="Q113" s="32"/>
      <c r="R113" s="32"/>
    </row>
    <row r="114" spans="1:18">
      <c r="A114" s="32">
        <v>107</v>
      </c>
      <c r="B114" s="32"/>
      <c r="C114" s="32" t="s">
        <v>1635</v>
      </c>
      <c r="D114" s="32"/>
      <c r="E114" s="32"/>
      <c r="F114" s="32"/>
      <c r="G114" s="32"/>
      <c r="H114" s="32"/>
      <c r="I114" s="32" t="s">
        <v>1635</v>
      </c>
      <c r="J114" s="32"/>
      <c r="K114" s="32">
        <v>0.3927</v>
      </c>
      <c r="L114" s="32">
        <v>0</v>
      </c>
      <c r="M114" s="32"/>
      <c r="N114" s="32"/>
      <c r="O114" s="32"/>
      <c r="P114" s="32"/>
      <c r="Q114" s="32"/>
      <c r="R114" s="32"/>
    </row>
    <row r="115" spans="1:18">
      <c r="A115" s="32">
        <v>108</v>
      </c>
      <c r="B115" s="32"/>
      <c r="C115" s="32" t="s">
        <v>170</v>
      </c>
      <c r="D115" s="32"/>
      <c r="E115" s="32"/>
      <c r="F115" s="32"/>
      <c r="G115" s="32"/>
      <c r="H115" s="32"/>
      <c r="I115" s="32" t="s">
        <v>170</v>
      </c>
      <c r="J115" s="32"/>
      <c r="K115" s="32">
        <v>0.3856</v>
      </c>
      <c r="L115" s="32">
        <v>0</v>
      </c>
      <c r="M115" s="32"/>
      <c r="N115" s="32"/>
      <c r="O115" s="32"/>
      <c r="P115" s="32"/>
      <c r="Q115" s="32"/>
      <c r="R115" s="32"/>
    </row>
    <row r="116" spans="1:18">
      <c r="A116" s="32">
        <v>109</v>
      </c>
      <c r="B116" s="32"/>
      <c r="C116" s="32" t="s">
        <v>1049</v>
      </c>
      <c r="D116" s="32"/>
      <c r="E116" s="32"/>
      <c r="F116" s="32"/>
      <c r="G116" s="32"/>
      <c r="H116" s="32"/>
      <c r="I116" s="32" t="s">
        <v>1049</v>
      </c>
      <c r="J116" s="32"/>
      <c r="K116" s="32">
        <v>0.2627</v>
      </c>
      <c r="L116" s="32">
        <v>0.0016</v>
      </c>
      <c r="M116" s="32"/>
      <c r="N116" s="32"/>
      <c r="O116" s="32"/>
      <c r="P116" s="32"/>
      <c r="Q116" s="32"/>
      <c r="R116" s="32"/>
    </row>
    <row r="117" spans="1:18">
      <c r="A117" s="32">
        <v>110</v>
      </c>
      <c r="B117" s="32"/>
      <c r="C117" s="32" t="s">
        <v>890</v>
      </c>
      <c r="D117" s="32"/>
      <c r="E117" s="32"/>
      <c r="F117" s="32"/>
      <c r="G117" s="32"/>
      <c r="H117" s="32"/>
      <c r="I117" s="32" t="s">
        <v>890</v>
      </c>
      <c r="J117" s="32"/>
      <c r="K117" s="32">
        <v>0.0096</v>
      </c>
      <c r="L117" s="32">
        <v>0</v>
      </c>
      <c r="M117" s="32"/>
      <c r="N117" s="32"/>
      <c r="O117" s="32"/>
      <c r="P117" s="32"/>
      <c r="Q117" s="32"/>
      <c r="R117" s="32"/>
    </row>
    <row r="118" spans="1:18">
      <c r="A118" s="32">
        <v>111</v>
      </c>
      <c r="B118" s="32"/>
      <c r="C118" s="32" t="s">
        <v>948</v>
      </c>
      <c r="D118" s="32"/>
      <c r="E118" s="32"/>
      <c r="F118" s="32"/>
      <c r="G118" s="32"/>
      <c r="H118" s="32"/>
      <c r="I118" s="32" t="s">
        <v>948</v>
      </c>
      <c r="J118" s="32"/>
      <c r="K118" s="32">
        <v>0.3421</v>
      </c>
      <c r="L118" s="32">
        <v>0.002</v>
      </c>
      <c r="M118" s="32"/>
      <c r="N118" s="32"/>
      <c r="O118" s="32"/>
      <c r="P118" s="32"/>
      <c r="Q118" s="32"/>
      <c r="R118" s="32"/>
    </row>
    <row r="119" spans="1:18">
      <c r="A119" s="32">
        <v>112</v>
      </c>
      <c r="B119" s="32"/>
      <c r="C119" s="32" t="s">
        <v>1636</v>
      </c>
      <c r="D119" s="32"/>
      <c r="E119" s="32"/>
      <c r="F119" s="32"/>
      <c r="G119" s="32"/>
      <c r="H119" s="32"/>
      <c r="I119" s="32" t="s">
        <v>1636</v>
      </c>
      <c r="J119" s="32"/>
      <c r="K119" s="32">
        <v>0.355</v>
      </c>
      <c r="L119" s="32">
        <v>0</v>
      </c>
      <c r="M119" s="32"/>
      <c r="N119" s="32"/>
      <c r="O119" s="32"/>
      <c r="P119" s="32"/>
      <c r="Q119" s="32"/>
      <c r="R119" s="32"/>
    </row>
    <row r="120" spans="1:18">
      <c r="A120" s="32">
        <v>113</v>
      </c>
      <c r="B120" s="32"/>
      <c r="C120" s="41" t="s">
        <v>1637</v>
      </c>
      <c r="D120" s="32"/>
      <c r="E120" s="32"/>
      <c r="F120" s="32"/>
      <c r="G120" s="32"/>
      <c r="H120" s="32"/>
      <c r="I120" s="41" t="s">
        <v>1637</v>
      </c>
      <c r="J120" s="97"/>
      <c r="K120" s="32">
        <v>0.35</v>
      </c>
      <c r="L120" s="32"/>
      <c r="M120" s="32"/>
      <c r="N120" s="32"/>
      <c r="O120" s="32"/>
      <c r="P120" s="32"/>
      <c r="Q120" s="32"/>
      <c r="R120" s="32"/>
    </row>
    <row r="121" spans="1:18">
      <c r="A121" s="32">
        <v>114</v>
      </c>
      <c r="B121" s="32"/>
      <c r="C121" s="32" t="s">
        <v>1638</v>
      </c>
      <c r="D121" s="32"/>
      <c r="E121" s="32"/>
      <c r="F121" s="32"/>
      <c r="G121" s="32"/>
      <c r="H121" s="32"/>
      <c r="I121" s="32" t="s">
        <v>1638</v>
      </c>
      <c r="J121" s="32"/>
      <c r="K121" s="32">
        <v>0.3473</v>
      </c>
      <c r="L121" s="32">
        <v>0</v>
      </c>
      <c r="M121" s="32"/>
      <c r="N121" s="32"/>
      <c r="O121" s="32"/>
      <c r="P121" s="32"/>
      <c r="Q121" s="32"/>
      <c r="R121" s="32"/>
    </row>
    <row r="122" spans="1:18">
      <c r="A122" s="32">
        <v>115</v>
      </c>
      <c r="B122" s="32"/>
      <c r="C122" s="32" t="s">
        <v>889</v>
      </c>
      <c r="D122" s="32"/>
      <c r="E122" s="32"/>
      <c r="F122" s="32"/>
      <c r="G122" s="32"/>
      <c r="H122" s="32"/>
      <c r="I122" s="32" t="s">
        <v>889</v>
      </c>
      <c r="J122" s="32"/>
      <c r="K122" s="32">
        <v>0.232</v>
      </c>
      <c r="L122" s="32">
        <v>0</v>
      </c>
      <c r="M122" s="32"/>
      <c r="N122" s="32"/>
      <c r="O122" s="32"/>
      <c r="P122" s="32"/>
      <c r="Q122" s="32"/>
      <c r="R122" s="32"/>
    </row>
    <row r="123" spans="1:18">
      <c r="A123" s="32">
        <v>116</v>
      </c>
      <c r="B123" s="32"/>
      <c r="C123" s="32" t="s">
        <v>317</v>
      </c>
      <c r="D123" s="32"/>
      <c r="E123" s="32"/>
      <c r="F123" s="32"/>
      <c r="G123" s="32"/>
      <c r="H123" s="32"/>
      <c r="I123" s="32" t="s">
        <v>317</v>
      </c>
      <c r="J123" s="32"/>
      <c r="K123" s="32">
        <v>0.0023</v>
      </c>
      <c r="L123" s="32">
        <v>0.302</v>
      </c>
      <c r="M123" s="32"/>
      <c r="N123" s="32"/>
      <c r="O123" s="32"/>
      <c r="P123" s="32"/>
      <c r="Q123" s="32"/>
      <c r="R123" s="32"/>
    </row>
    <row r="124" spans="1:18">
      <c r="A124" s="32">
        <v>117</v>
      </c>
      <c r="B124" s="32"/>
      <c r="C124" s="32" t="s">
        <v>1486</v>
      </c>
      <c r="D124" s="32"/>
      <c r="E124" s="32"/>
      <c r="F124" s="32"/>
      <c r="G124" s="32"/>
      <c r="H124" s="32"/>
      <c r="I124" s="32" t="s">
        <v>1486</v>
      </c>
      <c r="J124" s="32"/>
      <c r="K124" s="32">
        <v>0.0044</v>
      </c>
      <c r="L124" s="32">
        <v>0</v>
      </c>
      <c r="M124" s="32"/>
      <c r="N124" s="32"/>
      <c r="O124" s="32"/>
      <c r="P124" s="32"/>
      <c r="Q124" s="32"/>
      <c r="R124" s="32"/>
    </row>
    <row r="125" spans="1:18">
      <c r="A125" s="32">
        <v>118</v>
      </c>
      <c r="B125" s="32"/>
      <c r="C125" s="32" t="s">
        <v>427</v>
      </c>
      <c r="D125" s="32"/>
      <c r="E125" s="32"/>
      <c r="F125" s="32"/>
      <c r="G125" s="32"/>
      <c r="H125" s="32"/>
      <c r="I125" s="32" t="s">
        <v>427</v>
      </c>
      <c r="J125" s="32"/>
      <c r="K125" s="32">
        <v>0.306</v>
      </c>
      <c r="L125" s="32">
        <v>0</v>
      </c>
      <c r="M125" s="32"/>
      <c r="N125" s="32"/>
      <c r="O125" s="32"/>
      <c r="P125" s="32"/>
      <c r="Q125" s="32"/>
      <c r="R125" s="32"/>
    </row>
    <row r="126" spans="1:18">
      <c r="A126" s="32">
        <v>119</v>
      </c>
      <c r="B126" s="32"/>
      <c r="C126" s="32" t="s">
        <v>1523</v>
      </c>
      <c r="D126" s="32"/>
      <c r="E126" s="32"/>
      <c r="F126" s="32"/>
      <c r="G126" s="32"/>
      <c r="H126" s="32"/>
      <c r="I126" s="32" t="s">
        <v>1523</v>
      </c>
      <c r="J126" s="32"/>
      <c r="K126" s="32">
        <v>0.3001</v>
      </c>
      <c r="L126" s="32">
        <v>0</v>
      </c>
      <c r="M126" s="32"/>
      <c r="N126" s="32"/>
      <c r="O126" s="32"/>
      <c r="P126" s="32"/>
      <c r="Q126" s="32"/>
      <c r="R126" s="32"/>
    </row>
    <row r="127" spans="1:18">
      <c r="A127" s="32">
        <v>120</v>
      </c>
      <c r="B127" s="32"/>
      <c r="C127" s="41" t="s">
        <v>1639</v>
      </c>
      <c r="D127" s="32"/>
      <c r="E127" s="32"/>
      <c r="F127" s="32"/>
      <c r="G127" s="32"/>
      <c r="H127" s="32"/>
      <c r="I127" s="41"/>
      <c r="J127" s="102"/>
      <c r="K127" s="32"/>
      <c r="L127" s="32"/>
      <c r="M127" s="32"/>
      <c r="N127" s="32"/>
      <c r="O127" s="32"/>
      <c r="P127" s="32"/>
      <c r="Q127" s="32"/>
      <c r="R127" s="32"/>
    </row>
    <row r="128" spans="1:18">
      <c r="A128" s="32">
        <v>121</v>
      </c>
      <c r="B128" s="32"/>
      <c r="C128" s="32" t="s">
        <v>125</v>
      </c>
      <c r="D128" s="32"/>
      <c r="E128" s="32"/>
      <c r="F128" s="32"/>
      <c r="G128" s="32"/>
      <c r="H128" s="32"/>
      <c r="I128" s="32" t="s">
        <v>125</v>
      </c>
      <c r="J128" s="32"/>
      <c r="K128" s="32">
        <v>0.1796</v>
      </c>
      <c r="L128" s="32">
        <v>0</v>
      </c>
      <c r="M128" s="32"/>
      <c r="N128" s="32"/>
      <c r="O128" s="32"/>
      <c r="P128" s="32"/>
      <c r="Q128" s="32"/>
      <c r="R128" s="32"/>
    </row>
    <row r="129" spans="1:18">
      <c r="A129" s="32">
        <v>122</v>
      </c>
      <c r="B129" s="32"/>
      <c r="C129" s="32" t="s">
        <v>959</v>
      </c>
      <c r="D129" s="32"/>
      <c r="E129" s="32"/>
      <c r="F129" s="32"/>
      <c r="G129" s="32"/>
      <c r="H129" s="32"/>
      <c r="I129" s="32" t="s">
        <v>959</v>
      </c>
      <c r="J129" s="32"/>
      <c r="K129" s="32">
        <v>0.214</v>
      </c>
      <c r="L129" s="32">
        <v>0.0033</v>
      </c>
      <c r="M129" s="32"/>
      <c r="N129" s="32"/>
      <c r="O129" s="32"/>
      <c r="P129" s="32"/>
      <c r="Q129" s="32"/>
      <c r="R129" s="32"/>
    </row>
    <row r="130" spans="1:18">
      <c r="A130" s="32">
        <v>123</v>
      </c>
      <c r="B130" s="32"/>
      <c r="C130" s="32" t="s">
        <v>305</v>
      </c>
      <c r="D130" s="32"/>
      <c r="E130" s="32"/>
      <c r="F130" s="32"/>
      <c r="G130" s="32"/>
      <c r="H130" s="32"/>
      <c r="I130" s="32" t="s">
        <v>305</v>
      </c>
      <c r="J130" s="32"/>
      <c r="K130" s="32">
        <v>0.2745</v>
      </c>
      <c r="L130" s="32">
        <v>0.1832</v>
      </c>
      <c r="M130" s="32"/>
      <c r="N130" s="32"/>
      <c r="O130" s="32"/>
      <c r="P130" s="32"/>
      <c r="Q130" s="32"/>
      <c r="R130" s="32"/>
    </row>
    <row r="131" spans="1:18">
      <c r="A131" s="32">
        <v>124</v>
      </c>
      <c r="B131" s="32"/>
      <c r="C131" s="32" t="s">
        <v>919</v>
      </c>
      <c r="D131" s="32"/>
      <c r="E131" s="32"/>
      <c r="F131" s="32"/>
      <c r="G131" s="32"/>
      <c r="H131" s="32"/>
      <c r="I131" s="32" t="s">
        <v>919</v>
      </c>
      <c r="J131" s="32"/>
      <c r="K131" s="32">
        <v>0.2507</v>
      </c>
      <c r="L131" s="32">
        <v>0</v>
      </c>
      <c r="M131" s="32"/>
      <c r="N131" s="32"/>
      <c r="O131" s="32"/>
      <c r="P131" s="32"/>
      <c r="Q131" s="32"/>
      <c r="R131" s="32"/>
    </row>
    <row r="132" spans="1:18">
      <c r="A132" s="32">
        <v>125</v>
      </c>
      <c r="B132" s="32"/>
      <c r="C132" s="32" t="s">
        <v>759</v>
      </c>
      <c r="D132" s="32"/>
      <c r="E132" s="32"/>
      <c r="F132" s="32"/>
      <c r="G132" s="32"/>
      <c r="H132" s="32"/>
      <c r="I132" s="32" t="s">
        <v>759</v>
      </c>
      <c r="J132" s="32"/>
      <c r="K132" s="32">
        <v>0.23</v>
      </c>
      <c r="L132" s="32">
        <v>0</v>
      </c>
      <c r="M132" s="32"/>
      <c r="N132" s="32"/>
      <c r="O132" s="32"/>
      <c r="P132" s="32"/>
      <c r="Q132" s="32"/>
      <c r="R132" s="32"/>
    </row>
    <row r="133" spans="1:18">
      <c r="A133" s="32">
        <v>126</v>
      </c>
      <c r="B133" s="32"/>
      <c r="C133" s="32" t="s">
        <v>1640</v>
      </c>
      <c r="D133" s="32"/>
      <c r="E133" s="32"/>
      <c r="F133" s="32"/>
      <c r="G133" s="32"/>
      <c r="H133" s="32"/>
      <c r="I133" s="32" t="s">
        <v>1640</v>
      </c>
      <c r="J133" s="32"/>
      <c r="K133" s="32">
        <v>0.2014</v>
      </c>
      <c r="L133" s="32">
        <v>0</v>
      </c>
      <c r="M133" s="32"/>
      <c r="N133" s="32"/>
      <c r="O133" s="32"/>
      <c r="P133" s="32"/>
      <c r="Q133" s="32"/>
      <c r="R133" s="32"/>
    </row>
    <row r="134" spans="1:18">
      <c r="A134" s="32">
        <v>127</v>
      </c>
      <c r="B134" s="32"/>
      <c r="C134" s="32" t="s">
        <v>1641</v>
      </c>
      <c r="D134" s="32"/>
      <c r="E134" s="32"/>
      <c r="F134" s="32"/>
      <c r="G134" s="32"/>
      <c r="H134" s="32"/>
      <c r="I134" s="32" t="s">
        <v>1641</v>
      </c>
      <c r="J134" s="32"/>
      <c r="K134" s="32">
        <v>0.2088</v>
      </c>
      <c r="L134" s="32">
        <v>0</v>
      </c>
      <c r="M134" s="32"/>
      <c r="N134" s="32"/>
      <c r="O134" s="32"/>
      <c r="P134" s="32"/>
      <c r="Q134" s="32"/>
      <c r="R134" s="32"/>
    </row>
    <row r="135" spans="1:18">
      <c r="A135" s="32">
        <v>128</v>
      </c>
      <c r="B135" s="32"/>
      <c r="C135" s="32" t="s">
        <v>1514</v>
      </c>
      <c r="D135" s="32"/>
      <c r="E135" s="32"/>
      <c r="F135" s="32"/>
      <c r="G135" s="32"/>
      <c r="H135" s="32"/>
      <c r="I135" s="32" t="s">
        <v>1514</v>
      </c>
      <c r="J135" s="32"/>
      <c r="K135" s="32">
        <v>0.21</v>
      </c>
      <c r="L135" s="32">
        <v>0</v>
      </c>
      <c r="M135" s="32"/>
      <c r="N135" s="32"/>
      <c r="O135" s="32"/>
      <c r="P135" s="32"/>
      <c r="Q135" s="32"/>
      <c r="R135" s="32"/>
    </row>
    <row r="136" spans="1:18">
      <c r="A136" s="32">
        <v>129</v>
      </c>
      <c r="B136" s="32"/>
      <c r="C136" s="41" t="s">
        <v>1642</v>
      </c>
      <c r="D136" s="32"/>
      <c r="E136" s="32"/>
      <c r="F136" s="32"/>
      <c r="G136" s="32"/>
      <c r="H136" s="32"/>
      <c r="I136" s="41" t="s">
        <v>1642</v>
      </c>
      <c r="J136" s="102"/>
      <c r="K136" s="32">
        <v>0.21</v>
      </c>
      <c r="L136" s="32"/>
      <c r="M136" s="32"/>
      <c r="N136" s="32"/>
      <c r="O136" s="32"/>
      <c r="P136" s="32"/>
      <c r="Q136" s="32"/>
      <c r="R136" s="32"/>
    </row>
    <row r="137" spans="1:18">
      <c r="A137" s="32">
        <v>130</v>
      </c>
      <c r="B137" s="32"/>
      <c r="C137" s="32" t="s">
        <v>1004</v>
      </c>
      <c r="D137" s="32"/>
      <c r="E137" s="32"/>
      <c r="F137" s="32"/>
      <c r="G137" s="32"/>
      <c r="H137" s="32"/>
      <c r="I137" s="32" t="s">
        <v>1004</v>
      </c>
      <c r="J137" s="32"/>
      <c r="K137" s="32">
        <v>0.1398</v>
      </c>
      <c r="L137" s="32">
        <v>0</v>
      </c>
      <c r="M137" s="32"/>
      <c r="N137" s="32"/>
      <c r="O137" s="32"/>
      <c r="P137" s="32"/>
      <c r="Q137" s="32"/>
      <c r="R137" s="32"/>
    </row>
    <row r="138" spans="1:18">
      <c r="A138" s="32">
        <v>131</v>
      </c>
      <c r="B138" s="32"/>
      <c r="C138" s="32" t="s">
        <v>886</v>
      </c>
      <c r="D138" s="32"/>
      <c r="E138" s="32"/>
      <c r="F138" s="32"/>
      <c r="G138" s="32"/>
      <c r="H138" s="32"/>
      <c r="I138" s="32" t="s">
        <v>886</v>
      </c>
      <c r="J138" s="32"/>
      <c r="K138" s="32">
        <v>0.0049</v>
      </c>
      <c r="L138" s="32">
        <v>0</v>
      </c>
      <c r="M138" s="32"/>
      <c r="N138" s="32"/>
      <c r="O138" s="32"/>
      <c r="P138" s="32"/>
      <c r="Q138" s="32"/>
      <c r="R138" s="32"/>
    </row>
    <row r="139" spans="1:18">
      <c r="A139" s="32">
        <v>132</v>
      </c>
      <c r="B139" s="32"/>
      <c r="C139" s="32" t="s">
        <v>1643</v>
      </c>
      <c r="D139" s="32"/>
      <c r="E139" s="32"/>
      <c r="F139" s="32"/>
      <c r="G139" s="32"/>
      <c r="H139" s="32"/>
      <c r="I139" s="32" t="s">
        <v>1643</v>
      </c>
      <c r="J139" s="32"/>
      <c r="K139" s="32">
        <v>0.2</v>
      </c>
      <c r="L139" s="32">
        <v>0</v>
      </c>
      <c r="M139" s="32"/>
      <c r="N139" s="32"/>
      <c r="O139" s="32"/>
      <c r="P139" s="32"/>
      <c r="Q139" s="32"/>
      <c r="R139" s="32"/>
    </row>
    <row r="140" spans="1:18">
      <c r="A140" s="32">
        <v>133</v>
      </c>
      <c r="B140" s="32"/>
      <c r="C140" s="41" t="s">
        <v>1644</v>
      </c>
      <c r="D140" s="32"/>
      <c r="E140" s="32"/>
      <c r="F140" s="32"/>
      <c r="G140" s="32"/>
      <c r="H140" s="32"/>
      <c r="I140" s="41" t="s">
        <v>1644</v>
      </c>
      <c r="J140" s="102"/>
      <c r="K140" s="32">
        <v>0.2</v>
      </c>
      <c r="L140" s="32"/>
      <c r="M140" s="32"/>
      <c r="N140" s="32"/>
      <c r="O140" s="32"/>
      <c r="P140" s="32"/>
      <c r="Q140" s="32"/>
      <c r="R140" s="32"/>
    </row>
    <row r="141" spans="1:18">
      <c r="A141" s="32">
        <v>134</v>
      </c>
      <c r="B141" s="32"/>
      <c r="C141" s="41" t="s">
        <v>343</v>
      </c>
      <c r="D141" s="32"/>
      <c r="E141" s="32"/>
      <c r="F141" s="32"/>
      <c r="G141" s="32"/>
      <c r="H141" s="32"/>
      <c r="I141" s="41"/>
      <c r="J141" s="102"/>
      <c r="K141" s="32"/>
      <c r="L141" s="32"/>
      <c r="M141" s="32"/>
      <c r="N141" s="32"/>
      <c r="O141" s="32"/>
      <c r="P141" s="32"/>
      <c r="Q141" s="32"/>
      <c r="R141" s="32"/>
    </row>
    <row r="142" spans="1:18">
      <c r="A142" s="32">
        <v>135</v>
      </c>
      <c r="B142" s="32"/>
      <c r="C142" s="41" t="s">
        <v>1645</v>
      </c>
      <c r="D142" s="32"/>
      <c r="E142" s="32"/>
      <c r="F142" s="32"/>
      <c r="G142" s="32"/>
      <c r="H142" s="32"/>
      <c r="I142" s="41" t="s">
        <v>1645</v>
      </c>
      <c r="J142" s="97"/>
      <c r="K142" s="32">
        <v>0.1975</v>
      </c>
      <c r="L142" s="32"/>
      <c r="M142" s="32"/>
      <c r="N142" s="32"/>
      <c r="O142" s="32"/>
      <c r="P142" s="32"/>
      <c r="Q142" s="32"/>
      <c r="R142" s="32"/>
    </row>
    <row r="143" spans="1:18">
      <c r="A143" s="32">
        <v>136</v>
      </c>
      <c r="B143" s="32"/>
      <c r="C143" s="32" t="s">
        <v>49</v>
      </c>
      <c r="D143" s="32"/>
      <c r="E143" s="32"/>
      <c r="F143" s="32"/>
      <c r="G143" s="32"/>
      <c r="H143" s="32"/>
      <c r="I143" s="32" t="s">
        <v>49</v>
      </c>
      <c r="J143" s="32"/>
      <c r="K143" s="32">
        <v>0.1856</v>
      </c>
      <c r="L143" s="32">
        <v>0</v>
      </c>
      <c r="M143" s="32"/>
      <c r="N143" s="32"/>
      <c r="O143" s="32"/>
      <c r="P143" s="32"/>
      <c r="Q143" s="32"/>
      <c r="R143" s="32"/>
    </row>
    <row r="144" spans="1:18">
      <c r="A144" s="32">
        <v>137</v>
      </c>
      <c r="B144" s="32"/>
      <c r="C144" s="59" t="s">
        <v>1646</v>
      </c>
      <c r="D144" s="32"/>
      <c r="E144" s="32"/>
      <c r="F144" s="32"/>
      <c r="G144" s="32"/>
      <c r="H144" s="32"/>
      <c r="I144" s="59" t="s">
        <v>1646</v>
      </c>
      <c r="J144" s="105"/>
      <c r="K144" s="32">
        <v>0.1832</v>
      </c>
      <c r="L144" s="32"/>
      <c r="M144" s="32"/>
      <c r="N144" s="32"/>
      <c r="O144" s="32"/>
      <c r="P144" s="32"/>
      <c r="Q144" s="32"/>
      <c r="R144" s="32"/>
    </row>
    <row r="145" spans="1:18">
      <c r="A145" s="32">
        <v>138</v>
      </c>
      <c r="B145" s="32"/>
      <c r="C145" s="32" t="s">
        <v>1422</v>
      </c>
      <c r="D145" s="32"/>
      <c r="E145" s="32"/>
      <c r="F145" s="32"/>
      <c r="G145" s="32"/>
      <c r="H145" s="32"/>
      <c r="I145" s="32" t="s">
        <v>1422</v>
      </c>
      <c r="J145" s="32"/>
      <c r="K145" s="32">
        <v>0.1821</v>
      </c>
      <c r="L145" s="32">
        <v>0</v>
      </c>
      <c r="M145" s="32"/>
      <c r="N145" s="32"/>
      <c r="O145" s="32"/>
      <c r="P145" s="32"/>
      <c r="Q145" s="32"/>
      <c r="R145" s="32"/>
    </row>
    <row r="146" spans="1:18">
      <c r="A146" s="32">
        <v>139</v>
      </c>
      <c r="B146" s="32"/>
      <c r="C146" s="32" t="s">
        <v>1285</v>
      </c>
      <c r="D146" s="32"/>
      <c r="E146" s="32"/>
      <c r="F146" s="32"/>
      <c r="G146" s="32"/>
      <c r="H146" s="32"/>
      <c r="I146" s="32" t="s">
        <v>1285</v>
      </c>
      <c r="J146" s="32"/>
      <c r="K146" s="32">
        <v>0.0802</v>
      </c>
      <c r="L146" s="32">
        <v>0</v>
      </c>
      <c r="M146" s="32"/>
      <c r="N146" s="32"/>
      <c r="O146" s="32"/>
      <c r="P146" s="32"/>
      <c r="Q146" s="32"/>
      <c r="R146" s="32"/>
    </row>
    <row r="147" spans="1:18">
      <c r="A147" s="32">
        <v>140</v>
      </c>
      <c r="B147" s="32"/>
      <c r="C147" s="32" t="s">
        <v>1647</v>
      </c>
      <c r="D147" s="32"/>
      <c r="E147" s="32"/>
      <c r="F147" s="32"/>
      <c r="G147" s="32"/>
      <c r="H147" s="32"/>
      <c r="I147" s="32" t="s">
        <v>1647</v>
      </c>
      <c r="J147" s="32"/>
      <c r="K147" s="32">
        <v>0.1702</v>
      </c>
      <c r="L147" s="32">
        <v>0</v>
      </c>
      <c r="M147" s="32"/>
      <c r="N147" s="32"/>
      <c r="O147" s="32"/>
      <c r="P147" s="32"/>
      <c r="Q147" s="32"/>
      <c r="R147" s="32"/>
    </row>
    <row r="148" spans="1:18">
      <c r="A148" s="32">
        <v>141</v>
      </c>
      <c r="B148" s="32"/>
      <c r="C148" s="32" t="s">
        <v>940</v>
      </c>
      <c r="D148" s="32"/>
      <c r="E148" s="32"/>
      <c r="F148" s="32"/>
      <c r="G148" s="32"/>
      <c r="H148" s="32"/>
      <c r="I148" s="32" t="s">
        <v>940</v>
      </c>
      <c r="J148" s="32"/>
      <c r="K148" s="32">
        <v>0.1781</v>
      </c>
      <c r="L148" s="32">
        <v>0</v>
      </c>
      <c r="M148" s="32"/>
      <c r="N148" s="32"/>
      <c r="O148" s="32"/>
      <c r="P148" s="32"/>
      <c r="Q148" s="32"/>
      <c r="R148" s="32"/>
    </row>
    <row r="149" spans="1:18">
      <c r="A149" s="32">
        <v>142</v>
      </c>
      <c r="B149" s="32"/>
      <c r="C149" s="32" t="s">
        <v>1449</v>
      </c>
      <c r="D149" s="32"/>
      <c r="E149" s="32"/>
      <c r="F149" s="32"/>
      <c r="G149" s="32"/>
      <c r="H149" s="32"/>
      <c r="I149" s="32" t="s">
        <v>1449</v>
      </c>
      <c r="J149" s="32"/>
      <c r="K149" s="32">
        <v>0.1715</v>
      </c>
      <c r="L149" s="32">
        <v>0</v>
      </c>
      <c r="M149" s="32"/>
      <c r="N149" s="32"/>
      <c r="O149" s="32"/>
      <c r="P149" s="32"/>
      <c r="Q149" s="32"/>
      <c r="R149" s="32"/>
    </row>
    <row r="150" spans="1:18">
      <c r="A150" s="32">
        <v>143</v>
      </c>
      <c r="B150" s="32"/>
      <c r="C150" s="32" t="s">
        <v>988</v>
      </c>
      <c r="D150" s="32"/>
      <c r="E150" s="32"/>
      <c r="F150" s="32"/>
      <c r="G150" s="32"/>
      <c r="H150" s="32"/>
      <c r="I150" s="32" t="s">
        <v>988</v>
      </c>
      <c r="J150" s="32"/>
      <c r="K150" s="32">
        <v>0.171</v>
      </c>
      <c r="L150" s="32">
        <v>0</v>
      </c>
      <c r="M150" s="32"/>
      <c r="N150" s="32"/>
      <c r="O150" s="32"/>
      <c r="P150" s="32"/>
      <c r="Q150" s="32"/>
      <c r="R150" s="32"/>
    </row>
    <row r="151" spans="1:18">
      <c r="A151" s="32">
        <v>144</v>
      </c>
      <c r="B151" s="32"/>
      <c r="C151" s="32" t="s">
        <v>1648</v>
      </c>
      <c r="D151" s="32"/>
      <c r="E151" s="32"/>
      <c r="F151" s="32"/>
      <c r="G151" s="32"/>
      <c r="H151" s="32"/>
      <c r="I151" s="32" t="s">
        <v>1648</v>
      </c>
      <c r="J151" s="32"/>
      <c r="K151" s="32">
        <v>0.1637</v>
      </c>
      <c r="L151" s="32">
        <v>0</v>
      </c>
      <c r="M151" s="32"/>
      <c r="N151" s="32"/>
      <c r="O151" s="32"/>
      <c r="P151" s="32"/>
      <c r="Q151" s="32"/>
      <c r="R151" s="32"/>
    </row>
    <row r="152" spans="1:18">
      <c r="A152" s="32">
        <v>145</v>
      </c>
      <c r="B152" s="32"/>
      <c r="C152" s="32" t="s">
        <v>268</v>
      </c>
      <c r="D152" s="32"/>
      <c r="E152" s="32"/>
      <c r="F152" s="32"/>
      <c r="G152" s="32"/>
      <c r="H152" s="32"/>
      <c r="I152" s="32" t="s">
        <v>268</v>
      </c>
      <c r="J152" s="32"/>
      <c r="K152" s="32">
        <v>0.1406</v>
      </c>
      <c r="L152" s="32">
        <v>0</v>
      </c>
      <c r="M152" s="32"/>
      <c r="N152" s="32"/>
      <c r="O152" s="32"/>
      <c r="P152" s="32"/>
      <c r="Q152" s="32"/>
      <c r="R152" s="32"/>
    </row>
    <row r="153" spans="1:18">
      <c r="A153" s="32">
        <v>146</v>
      </c>
      <c r="B153" s="32"/>
      <c r="C153" s="40" t="s">
        <v>55</v>
      </c>
      <c r="D153" s="32"/>
      <c r="E153" s="32"/>
      <c r="F153" s="32"/>
      <c r="G153" s="32"/>
      <c r="H153" s="32"/>
      <c r="I153" s="40" t="s">
        <v>55</v>
      </c>
      <c r="J153" s="106"/>
      <c r="K153" s="32">
        <v>0.1628</v>
      </c>
      <c r="L153" s="32"/>
      <c r="M153" s="32"/>
      <c r="N153" s="32"/>
      <c r="O153" s="32"/>
      <c r="P153" s="32"/>
      <c r="Q153" s="32"/>
      <c r="R153" s="32"/>
    </row>
    <row r="154" spans="1:18">
      <c r="A154" s="32">
        <v>147</v>
      </c>
      <c r="B154" s="32"/>
      <c r="C154" s="32" t="s">
        <v>918</v>
      </c>
      <c r="D154" s="32"/>
      <c r="E154" s="32"/>
      <c r="F154" s="32"/>
      <c r="G154" s="32"/>
      <c r="H154" s="32"/>
      <c r="I154" s="32" t="s">
        <v>918</v>
      </c>
      <c r="J154" s="32"/>
      <c r="K154" s="32">
        <v>0.1579</v>
      </c>
      <c r="L154" s="32">
        <v>0</v>
      </c>
      <c r="M154" s="32"/>
      <c r="N154" s="32"/>
      <c r="O154" s="32"/>
      <c r="P154" s="32"/>
      <c r="Q154" s="32"/>
      <c r="R154" s="32"/>
    </row>
    <row r="155" spans="1:18">
      <c r="A155" s="32">
        <v>148</v>
      </c>
      <c r="B155" s="32"/>
      <c r="C155" s="32" t="s">
        <v>810</v>
      </c>
      <c r="D155" s="32"/>
      <c r="E155" s="32"/>
      <c r="F155" s="32"/>
      <c r="G155" s="32"/>
      <c r="H155" s="32"/>
      <c r="I155" s="32" t="s">
        <v>810</v>
      </c>
      <c r="J155" s="32"/>
      <c r="K155" s="32">
        <v>0.1503</v>
      </c>
      <c r="L155" s="32">
        <v>0</v>
      </c>
      <c r="M155" s="32"/>
      <c r="N155" s="32"/>
      <c r="O155" s="32"/>
      <c r="P155" s="32"/>
      <c r="Q155" s="32"/>
      <c r="R155" s="32"/>
    </row>
    <row r="156" spans="1:18">
      <c r="A156" s="32">
        <v>149</v>
      </c>
      <c r="B156" s="32"/>
      <c r="C156" s="32" t="s">
        <v>1520</v>
      </c>
      <c r="D156" s="32"/>
      <c r="E156" s="32"/>
      <c r="F156" s="32"/>
      <c r="G156" s="32"/>
      <c r="H156" s="32"/>
      <c r="I156" s="32" t="s">
        <v>1520</v>
      </c>
      <c r="J156" s="32"/>
      <c r="K156" s="32">
        <v>0.16</v>
      </c>
      <c r="L156" s="32">
        <v>0</v>
      </c>
      <c r="M156" s="32"/>
      <c r="N156" s="32"/>
      <c r="O156" s="32"/>
      <c r="P156" s="32"/>
      <c r="Q156" s="32"/>
      <c r="R156" s="32"/>
    </row>
    <row r="157" spans="1:18">
      <c r="A157" s="32">
        <v>150</v>
      </c>
      <c r="B157" s="32"/>
      <c r="C157" s="98" t="s">
        <v>1649</v>
      </c>
      <c r="D157" s="32"/>
      <c r="E157" s="32"/>
      <c r="F157" s="32"/>
      <c r="G157" s="32"/>
      <c r="H157" s="32"/>
      <c r="I157" s="98" t="s">
        <v>1649</v>
      </c>
      <c r="J157" s="101"/>
      <c r="K157" s="32">
        <v>0.149</v>
      </c>
      <c r="L157" s="32">
        <v>0.0055</v>
      </c>
      <c r="M157" s="32"/>
      <c r="N157" s="32"/>
      <c r="O157" s="32"/>
      <c r="P157" s="32"/>
      <c r="Q157" s="32"/>
      <c r="R157" s="32"/>
    </row>
    <row r="158" spans="1:18">
      <c r="A158" s="32">
        <v>151</v>
      </c>
      <c r="B158" s="32"/>
      <c r="C158" s="32" t="s">
        <v>1650</v>
      </c>
      <c r="D158" s="32"/>
      <c r="E158" s="32"/>
      <c r="F158" s="32"/>
      <c r="G158" s="32"/>
      <c r="H158" s="32"/>
      <c r="I158" s="32" t="s">
        <v>1650</v>
      </c>
      <c r="J158" s="32"/>
      <c r="K158" s="32">
        <v>0.1434</v>
      </c>
      <c r="L158" s="32">
        <v>0.01</v>
      </c>
      <c r="M158" s="32"/>
      <c r="N158" s="32"/>
      <c r="O158" s="32"/>
      <c r="P158" s="32"/>
      <c r="Q158" s="32"/>
      <c r="R158" s="32"/>
    </row>
    <row r="159" spans="1:18">
      <c r="A159" s="32">
        <v>152</v>
      </c>
      <c r="B159" s="32"/>
      <c r="C159" s="41" t="s">
        <v>1651</v>
      </c>
      <c r="D159" s="32"/>
      <c r="E159" s="32"/>
      <c r="F159" s="32"/>
      <c r="G159" s="32"/>
      <c r="H159" s="32"/>
      <c r="I159" s="41"/>
      <c r="J159" s="97"/>
      <c r="K159" s="32"/>
      <c r="L159" s="32"/>
      <c r="M159" s="32"/>
      <c r="N159" s="32"/>
      <c r="O159" s="32"/>
      <c r="P159" s="32"/>
      <c r="Q159" s="32"/>
      <c r="R159" s="32"/>
    </row>
    <row r="160" spans="1:18">
      <c r="A160" s="32">
        <v>153</v>
      </c>
      <c r="B160" s="32"/>
      <c r="C160" s="41" t="s">
        <v>1652</v>
      </c>
      <c r="D160" s="32"/>
      <c r="E160" s="32"/>
      <c r="F160" s="32"/>
      <c r="G160" s="32"/>
      <c r="H160" s="32"/>
      <c r="I160" s="41"/>
      <c r="J160" s="97"/>
      <c r="K160" s="32"/>
      <c r="L160" s="32"/>
      <c r="M160" s="32"/>
      <c r="N160" s="32"/>
      <c r="O160" s="32"/>
      <c r="P160" s="32"/>
      <c r="Q160" s="32"/>
      <c r="R160" s="32"/>
    </row>
    <row r="161" spans="1:18">
      <c r="A161" s="32">
        <v>154</v>
      </c>
      <c r="B161" s="32"/>
      <c r="C161" s="32" t="s">
        <v>1653</v>
      </c>
      <c r="D161" s="32"/>
      <c r="E161" s="32"/>
      <c r="F161" s="32"/>
      <c r="G161" s="32"/>
      <c r="H161" s="32"/>
      <c r="I161" s="32" t="s">
        <v>1653</v>
      </c>
      <c r="J161" s="32"/>
      <c r="K161" s="32">
        <v>0.14</v>
      </c>
      <c r="L161" s="32">
        <v>0</v>
      </c>
      <c r="M161" s="32"/>
      <c r="N161" s="32"/>
      <c r="O161" s="32"/>
      <c r="P161" s="32"/>
      <c r="Q161" s="32"/>
      <c r="R161" s="32"/>
    </row>
    <row r="162" spans="1:18">
      <c r="A162" s="32">
        <v>155</v>
      </c>
      <c r="B162" s="32"/>
      <c r="C162" s="32" t="s">
        <v>1157</v>
      </c>
      <c r="D162" s="32"/>
      <c r="E162" s="32"/>
      <c r="F162" s="32"/>
      <c r="G162" s="32"/>
      <c r="H162" s="32"/>
      <c r="I162" s="32" t="s">
        <v>1157</v>
      </c>
      <c r="J162" s="32"/>
      <c r="K162" s="32">
        <v>0.1377</v>
      </c>
      <c r="L162" s="32">
        <v>0</v>
      </c>
      <c r="M162" s="32"/>
      <c r="N162" s="32"/>
      <c r="O162" s="32"/>
      <c r="P162" s="32"/>
      <c r="Q162" s="32"/>
      <c r="R162" s="32"/>
    </row>
    <row r="163" spans="1:18">
      <c r="A163" s="32">
        <v>156</v>
      </c>
      <c r="B163" s="32"/>
      <c r="C163" s="32" t="s">
        <v>1654</v>
      </c>
      <c r="D163" s="32"/>
      <c r="E163" s="32"/>
      <c r="F163" s="32"/>
      <c r="G163" s="32"/>
      <c r="H163" s="32"/>
      <c r="I163" s="32" t="s">
        <v>1654</v>
      </c>
      <c r="J163" s="32"/>
      <c r="K163" s="32">
        <v>0.0841</v>
      </c>
      <c r="L163" s="32">
        <v>0</v>
      </c>
      <c r="M163" s="32"/>
      <c r="N163" s="32"/>
      <c r="O163" s="32"/>
      <c r="P163" s="32"/>
      <c r="Q163" s="32"/>
      <c r="R163" s="32"/>
    </row>
    <row r="164" spans="1:18">
      <c r="A164" s="32">
        <v>157</v>
      </c>
      <c r="B164" s="32"/>
      <c r="C164" s="40" t="s">
        <v>1655</v>
      </c>
      <c r="D164" s="32"/>
      <c r="E164" s="32"/>
      <c r="F164" s="32"/>
      <c r="G164" s="32"/>
      <c r="H164" s="32"/>
      <c r="I164" s="40" t="s">
        <v>1655</v>
      </c>
      <c r="J164" s="106"/>
      <c r="K164" s="32">
        <v>0.1327</v>
      </c>
      <c r="L164" s="32"/>
      <c r="M164" s="32"/>
      <c r="N164" s="32"/>
      <c r="O164" s="32"/>
      <c r="P164" s="32"/>
      <c r="Q164" s="32"/>
      <c r="R164" s="32"/>
    </row>
    <row r="165" spans="1:18">
      <c r="A165" s="32">
        <v>158</v>
      </c>
      <c r="B165" s="32"/>
      <c r="C165" s="41" t="s">
        <v>1656</v>
      </c>
      <c r="D165" s="32"/>
      <c r="E165" s="32"/>
      <c r="F165" s="32"/>
      <c r="G165" s="32"/>
      <c r="H165" s="32"/>
      <c r="I165" s="41"/>
      <c r="J165" s="102"/>
      <c r="K165" s="32"/>
      <c r="L165" s="32"/>
      <c r="M165" s="32"/>
      <c r="N165" s="32"/>
      <c r="O165" s="32"/>
      <c r="P165" s="32"/>
      <c r="Q165" s="32"/>
      <c r="R165" s="32"/>
    </row>
    <row r="166" spans="1:18">
      <c r="A166" s="32">
        <v>159</v>
      </c>
      <c r="B166" s="32"/>
      <c r="C166" s="32" t="s">
        <v>1657</v>
      </c>
      <c r="D166" s="32"/>
      <c r="E166" s="32"/>
      <c r="F166" s="32"/>
      <c r="G166" s="32"/>
      <c r="H166" s="32"/>
      <c r="I166" s="32" t="s">
        <v>1657</v>
      </c>
      <c r="J166" s="32"/>
      <c r="K166" s="32">
        <v>0.0894</v>
      </c>
      <c r="L166" s="32">
        <v>0.04</v>
      </c>
      <c r="M166" s="32"/>
      <c r="N166" s="32"/>
      <c r="O166" s="32"/>
      <c r="P166" s="32"/>
      <c r="Q166" s="32"/>
      <c r="R166" s="32"/>
    </row>
    <row r="167" spans="1:18">
      <c r="A167" s="32">
        <v>160</v>
      </c>
      <c r="B167" s="32"/>
      <c r="C167" s="32" t="s">
        <v>1207</v>
      </c>
      <c r="D167" s="32"/>
      <c r="E167" s="32"/>
      <c r="F167" s="32"/>
      <c r="G167" s="32"/>
      <c r="H167" s="32"/>
      <c r="I167" s="32" t="s">
        <v>1207</v>
      </c>
      <c r="J167" s="32"/>
      <c r="K167" s="32">
        <v>0.1242</v>
      </c>
      <c r="L167" s="32">
        <v>0</v>
      </c>
      <c r="M167" s="32"/>
      <c r="N167" s="32"/>
      <c r="O167" s="32"/>
      <c r="P167" s="32"/>
      <c r="Q167" s="32"/>
      <c r="R167" s="32"/>
    </row>
    <row r="168" spans="1:18">
      <c r="A168" s="32">
        <v>161</v>
      </c>
      <c r="B168" s="32"/>
      <c r="C168" s="32" t="s">
        <v>1023</v>
      </c>
      <c r="D168" s="32"/>
      <c r="E168" s="32"/>
      <c r="F168" s="32"/>
      <c r="G168" s="32"/>
      <c r="H168" s="32"/>
      <c r="I168" s="32" t="s">
        <v>1023</v>
      </c>
      <c r="J168" s="32"/>
      <c r="K168" s="32">
        <v>0.1018</v>
      </c>
      <c r="L168" s="32">
        <v>0</v>
      </c>
      <c r="M168" s="32"/>
      <c r="N168" s="32"/>
      <c r="O168" s="32"/>
      <c r="P168" s="32"/>
      <c r="Q168" s="32"/>
      <c r="R168" s="32"/>
    </row>
    <row r="169" spans="1:18">
      <c r="A169" s="32">
        <v>162</v>
      </c>
      <c r="B169" s="32"/>
      <c r="C169" s="32" t="s">
        <v>878</v>
      </c>
      <c r="D169" s="32"/>
      <c r="E169" s="32"/>
      <c r="F169" s="32"/>
      <c r="G169" s="32"/>
      <c r="H169" s="32"/>
      <c r="I169" s="32" t="s">
        <v>878</v>
      </c>
      <c r="J169" s="32"/>
      <c r="K169" s="32">
        <v>0.1016</v>
      </c>
      <c r="L169" s="32">
        <v>0</v>
      </c>
      <c r="M169" s="32"/>
      <c r="N169" s="32"/>
      <c r="O169" s="32"/>
      <c r="P169" s="32"/>
      <c r="Q169" s="32"/>
      <c r="R169" s="32"/>
    </row>
    <row r="170" spans="1:18">
      <c r="A170" s="32">
        <v>163</v>
      </c>
      <c r="B170" s="32"/>
      <c r="C170" s="41" t="s">
        <v>1374</v>
      </c>
      <c r="D170" s="32"/>
      <c r="E170" s="32"/>
      <c r="F170" s="32"/>
      <c r="G170" s="32"/>
      <c r="H170" s="32"/>
      <c r="I170" s="41" t="s">
        <v>1374</v>
      </c>
      <c r="J170" s="102"/>
      <c r="K170" s="32">
        <v>0.1</v>
      </c>
      <c r="L170" s="32"/>
      <c r="M170" s="32"/>
      <c r="N170" s="32"/>
      <c r="O170" s="32"/>
      <c r="P170" s="32"/>
      <c r="Q170" s="32"/>
      <c r="R170" s="32"/>
    </row>
    <row r="171" spans="1:18">
      <c r="A171" s="32">
        <v>164</v>
      </c>
      <c r="B171" s="32"/>
      <c r="C171" s="41" t="s">
        <v>1658</v>
      </c>
      <c r="D171" s="32"/>
      <c r="E171" s="32"/>
      <c r="F171" s="32"/>
      <c r="G171" s="32"/>
      <c r="H171" s="32"/>
      <c r="I171" s="41"/>
      <c r="J171" s="97"/>
      <c r="K171" s="32"/>
      <c r="L171" s="32"/>
      <c r="M171" s="32"/>
      <c r="N171" s="32"/>
      <c r="O171" s="32"/>
      <c r="P171" s="32"/>
      <c r="Q171" s="32"/>
      <c r="R171" s="32"/>
    </row>
    <row r="172" spans="1:18">
      <c r="A172" s="32">
        <v>165</v>
      </c>
      <c r="B172" s="32"/>
      <c r="C172" s="41" t="s">
        <v>1659</v>
      </c>
      <c r="D172" s="32"/>
      <c r="E172" s="32"/>
      <c r="F172" s="32"/>
      <c r="G172" s="32"/>
      <c r="H172" s="32"/>
      <c r="I172" s="41"/>
      <c r="J172" s="102"/>
      <c r="K172" s="32"/>
      <c r="L172" s="32"/>
      <c r="M172" s="32"/>
      <c r="N172" s="32"/>
      <c r="O172" s="32"/>
      <c r="P172" s="32"/>
      <c r="Q172" s="32"/>
      <c r="R172" s="32"/>
    </row>
    <row r="173" spans="1:18">
      <c r="A173" s="32">
        <v>166</v>
      </c>
      <c r="B173" s="32"/>
      <c r="C173" s="41" t="s">
        <v>1660</v>
      </c>
      <c r="D173" s="32"/>
      <c r="E173" s="32"/>
      <c r="F173" s="32"/>
      <c r="G173" s="32"/>
      <c r="H173" s="32"/>
      <c r="I173" s="41" t="s">
        <v>1660</v>
      </c>
      <c r="J173" s="102"/>
      <c r="K173" s="32">
        <v>0.1</v>
      </c>
      <c r="L173" s="32"/>
      <c r="M173" s="32"/>
      <c r="N173" s="32"/>
      <c r="O173" s="32"/>
      <c r="P173" s="32"/>
      <c r="Q173" s="32"/>
      <c r="R173" s="32"/>
    </row>
    <row r="174" spans="1:18">
      <c r="A174" s="32">
        <v>167</v>
      </c>
      <c r="B174" s="32"/>
      <c r="C174" s="32" t="s">
        <v>745</v>
      </c>
      <c r="D174" s="32"/>
      <c r="E174" s="32"/>
      <c r="F174" s="32"/>
      <c r="G174" s="32"/>
      <c r="H174" s="32"/>
      <c r="I174" s="32" t="s">
        <v>745</v>
      </c>
      <c r="J174" s="32"/>
      <c r="K174" s="32">
        <v>0.099</v>
      </c>
      <c r="L174" s="32">
        <v>0</v>
      </c>
      <c r="M174" s="32"/>
      <c r="N174" s="32"/>
      <c r="O174" s="32"/>
      <c r="P174" s="32"/>
      <c r="Q174" s="32"/>
      <c r="R174" s="32"/>
    </row>
    <row r="175" spans="1:18">
      <c r="A175" s="32">
        <v>168</v>
      </c>
      <c r="B175" s="32"/>
      <c r="C175" s="32" t="s">
        <v>438</v>
      </c>
      <c r="D175" s="32"/>
      <c r="E175" s="32"/>
      <c r="F175" s="32"/>
      <c r="G175" s="32"/>
      <c r="H175" s="32"/>
      <c r="I175" s="32" t="s">
        <v>438</v>
      </c>
      <c r="J175" s="32"/>
      <c r="K175" s="32">
        <v>0.09</v>
      </c>
      <c r="L175" s="32">
        <v>0</v>
      </c>
      <c r="M175" s="32"/>
      <c r="N175" s="32"/>
      <c r="O175" s="32"/>
      <c r="P175" s="32"/>
      <c r="Q175" s="32"/>
      <c r="R175" s="32"/>
    </row>
    <row r="176" spans="1:18">
      <c r="A176" s="32">
        <v>169</v>
      </c>
      <c r="B176" s="32"/>
      <c r="C176" s="32" t="s">
        <v>386</v>
      </c>
      <c r="D176" s="32"/>
      <c r="E176" s="32"/>
      <c r="F176" s="32"/>
      <c r="G176" s="32"/>
      <c r="H176" s="32"/>
      <c r="I176" s="32" t="s">
        <v>386</v>
      </c>
      <c r="J176" s="32"/>
      <c r="K176" s="32">
        <v>0.088</v>
      </c>
      <c r="L176" s="32">
        <v>0</v>
      </c>
      <c r="M176" s="32"/>
      <c r="N176" s="32"/>
      <c r="O176" s="32"/>
      <c r="P176" s="32"/>
      <c r="Q176" s="32"/>
      <c r="R176" s="32"/>
    </row>
    <row r="177" spans="1:18">
      <c r="A177" s="32">
        <v>170</v>
      </c>
      <c r="B177" s="32"/>
      <c r="C177" s="41" t="s">
        <v>1661</v>
      </c>
      <c r="D177" s="32"/>
      <c r="E177" s="32"/>
      <c r="F177" s="32"/>
      <c r="G177" s="32"/>
      <c r="H177" s="32"/>
      <c r="I177" s="41" t="s">
        <v>1661</v>
      </c>
      <c r="J177" s="102"/>
      <c r="K177" s="32">
        <v>0.088</v>
      </c>
      <c r="L177" s="32"/>
      <c r="M177" s="32"/>
      <c r="N177" s="32"/>
      <c r="O177" s="32"/>
      <c r="P177" s="32"/>
      <c r="Q177" s="32"/>
      <c r="R177" s="32"/>
    </row>
    <row r="178" spans="1:18">
      <c r="A178" s="32">
        <v>171</v>
      </c>
      <c r="B178" s="32"/>
      <c r="C178" s="32" t="s">
        <v>1662</v>
      </c>
      <c r="D178" s="32"/>
      <c r="E178" s="32"/>
      <c r="F178" s="32"/>
      <c r="G178" s="32"/>
      <c r="H178" s="32"/>
      <c r="I178" s="32" t="s">
        <v>1662</v>
      </c>
      <c r="J178" s="32"/>
      <c r="K178" s="32">
        <v>0.0862</v>
      </c>
      <c r="L178" s="32">
        <v>0</v>
      </c>
      <c r="M178" s="32"/>
      <c r="N178" s="32"/>
      <c r="O178" s="32"/>
      <c r="P178" s="32"/>
      <c r="Q178" s="32"/>
      <c r="R178" s="32"/>
    </row>
    <row r="179" spans="1:18">
      <c r="A179" s="32">
        <v>172</v>
      </c>
      <c r="B179" s="32"/>
      <c r="C179" s="32" t="s">
        <v>1494</v>
      </c>
      <c r="D179" s="32"/>
      <c r="E179" s="32"/>
      <c r="F179" s="32"/>
      <c r="G179" s="32"/>
      <c r="H179" s="32"/>
      <c r="I179" s="32" t="s">
        <v>1494</v>
      </c>
      <c r="J179" s="32"/>
      <c r="K179" s="32">
        <v>0.0808</v>
      </c>
      <c r="L179" s="32">
        <v>0.004</v>
      </c>
      <c r="M179" s="32"/>
      <c r="N179" s="32"/>
      <c r="O179" s="32"/>
      <c r="P179" s="32"/>
      <c r="Q179" s="32"/>
      <c r="R179" s="32"/>
    </row>
    <row r="180" spans="1:18">
      <c r="A180" s="32">
        <v>173</v>
      </c>
      <c r="B180" s="32"/>
      <c r="C180" s="32" t="s">
        <v>350</v>
      </c>
      <c r="D180" s="32"/>
      <c r="E180" s="32"/>
      <c r="F180" s="32"/>
      <c r="G180" s="32"/>
      <c r="H180" s="32"/>
      <c r="I180" s="32" t="s">
        <v>350</v>
      </c>
      <c r="J180" s="32"/>
      <c r="K180" s="32">
        <v>0.083</v>
      </c>
      <c r="L180" s="32">
        <v>0</v>
      </c>
      <c r="M180" s="32"/>
      <c r="N180" s="32"/>
      <c r="O180" s="32"/>
      <c r="P180" s="32"/>
      <c r="Q180" s="32"/>
      <c r="R180" s="32"/>
    </row>
    <row r="181" spans="1:18">
      <c r="A181" s="32">
        <v>174</v>
      </c>
      <c r="B181" s="32"/>
      <c r="C181" s="32" t="s">
        <v>369</v>
      </c>
      <c r="D181" s="32"/>
      <c r="E181" s="32"/>
      <c r="F181" s="32"/>
      <c r="G181" s="32"/>
      <c r="H181" s="32"/>
      <c r="I181" s="32" t="s">
        <v>369</v>
      </c>
      <c r="J181" s="32"/>
      <c r="K181" s="32">
        <v>0.0802</v>
      </c>
      <c r="L181" s="32">
        <v>0</v>
      </c>
      <c r="M181" s="32"/>
      <c r="N181" s="32"/>
      <c r="O181" s="32"/>
      <c r="P181" s="32"/>
      <c r="Q181" s="32"/>
      <c r="R181" s="32"/>
    </row>
    <row r="182" spans="1:18">
      <c r="A182" s="32">
        <v>175</v>
      </c>
      <c r="B182" s="32"/>
      <c r="C182" s="41" t="s">
        <v>1663</v>
      </c>
      <c r="D182" s="32"/>
      <c r="E182" s="32"/>
      <c r="F182" s="32"/>
      <c r="G182" s="32"/>
      <c r="H182" s="32"/>
      <c r="I182" s="41" t="s">
        <v>1663</v>
      </c>
      <c r="J182" s="102"/>
      <c r="K182" s="32">
        <v>0.08</v>
      </c>
      <c r="L182" s="32"/>
      <c r="M182" s="32"/>
      <c r="N182" s="32"/>
      <c r="O182" s="32"/>
      <c r="P182" s="32"/>
      <c r="Q182" s="32"/>
      <c r="R182" s="32"/>
    </row>
    <row r="183" spans="1:18">
      <c r="A183" s="32">
        <v>176</v>
      </c>
      <c r="B183" s="32"/>
      <c r="C183" s="40" t="s">
        <v>109</v>
      </c>
      <c r="D183" s="32"/>
      <c r="E183" s="32"/>
      <c r="F183" s="32"/>
      <c r="G183" s="32"/>
      <c r="H183" s="32"/>
      <c r="I183" s="40" t="s">
        <v>109</v>
      </c>
      <c r="J183" s="106"/>
      <c r="K183" s="32">
        <v>0.08</v>
      </c>
      <c r="L183" s="32"/>
      <c r="M183" s="32"/>
      <c r="N183" s="32"/>
      <c r="O183" s="32"/>
      <c r="P183" s="32"/>
      <c r="Q183" s="32"/>
      <c r="R183" s="32"/>
    </row>
    <row r="184" spans="1:18">
      <c r="A184" s="32">
        <v>177</v>
      </c>
      <c r="B184" s="32"/>
      <c r="C184" s="41" t="s">
        <v>1664</v>
      </c>
      <c r="D184" s="32"/>
      <c r="E184" s="32"/>
      <c r="F184" s="32"/>
      <c r="G184" s="32"/>
      <c r="H184" s="32"/>
      <c r="I184" s="41" t="s">
        <v>1664</v>
      </c>
      <c r="J184" s="97"/>
      <c r="K184" s="32">
        <v>0.08</v>
      </c>
      <c r="L184" s="32"/>
      <c r="M184" s="32"/>
      <c r="N184" s="32"/>
      <c r="O184" s="32"/>
      <c r="P184" s="32"/>
      <c r="Q184" s="32"/>
      <c r="R184" s="32"/>
    </row>
    <row r="185" spans="1:18">
      <c r="A185" s="32">
        <v>178</v>
      </c>
      <c r="B185" s="32"/>
      <c r="C185" s="32" t="s">
        <v>79</v>
      </c>
      <c r="D185" s="32"/>
      <c r="E185" s="32"/>
      <c r="F185" s="32"/>
      <c r="G185" s="32"/>
      <c r="H185" s="32"/>
      <c r="I185" s="32" t="s">
        <v>79</v>
      </c>
      <c r="J185" s="32"/>
      <c r="K185" s="32">
        <v>0.0126</v>
      </c>
      <c r="L185" s="32">
        <v>0</v>
      </c>
      <c r="M185" s="32"/>
      <c r="N185" s="32"/>
      <c r="O185" s="32"/>
      <c r="P185" s="32"/>
      <c r="Q185" s="32"/>
      <c r="R185" s="32"/>
    </row>
    <row r="186" spans="1:18">
      <c r="A186" s="32">
        <v>179</v>
      </c>
      <c r="B186" s="32"/>
      <c r="C186" s="32" t="s">
        <v>936</v>
      </c>
      <c r="D186" s="32"/>
      <c r="E186" s="32"/>
      <c r="F186" s="32"/>
      <c r="G186" s="32"/>
      <c r="H186" s="32"/>
      <c r="I186" s="32" t="s">
        <v>936</v>
      </c>
      <c r="J186" s="32"/>
      <c r="K186" s="32">
        <v>0.0756</v>
      </c>
      <c r="L186" s="32">
        <v>0</v>
      </c>
      <c r="M186" s="32"/>
      <c r="N186" s="32"/>
      <c r="O186" s="32"/>
      <c r="P186" s="32"/>
      <c r="Q186" s="32"/>
      <c r="R186" s="32"/>
    </row>
    <row r="187" spans="1:18">
      <c r="A187" s="32">
        <v>180</v>
      </c>
      <c r="B187" s="32"/>
      <c r="C187" s="32" t="s">
        <v>90</v>
      </c>
      <c r="D187" s="32"/>
      <c r="E187" s="32"/>
      <c r="F187" s="32"/>
      <c r="G187" s="32"/>
      <c r="H187" s="32"/>
      <c r="I187" s="32" t="s">
        <v>90</v>
      </c>
      <c r="J187" s="32"/>
      <c r="K187" s="32">
        <v>0.0727</v>
      </c>
      <c r="L187" s="32">
        <v>0</v>
      </c>
      <c r="M187" s="32"/>
      <c r="N187" s="32"/>
      <c r="O187" s="32"/>
      <c r="P187" s="32"/>
      <c r="Q187" s="32"/>
      <c r="R187" s="32"/>
    </row>
    <row r="188" spans="1:18">
      <c r="A188" s="32">
        <v>181</v>
      </c>
      <c r="B188" s="32"/>
      <c r="C188" s="32" t="s">
        <v>752</v>
      </c>
      <c r="D188" s="32"/>
      <c r="E188" s="32"/>
      <c r="F188" s="32"/>
      <c r="G188" s="32"/>
      <c r="H188" s="32"/>
      <c r="I188" s="32" t="s">
        <v>752</v>
      </c>
      <c r="J188" s="32"/>
      <c r="K188" s="32">
        <v>0.0706</v>
      </c>
      <c r="L188" s="32">
        <v>0</v>
      </c>
      <c r="M188" s="32"/>
      <c r="N188" s="32"/>
      <c r="O188" s="32"/>
      <c r="P188" s="32"/>
      <c r="Q188" s="32"/>
      <c r="R188" s="32"/>
    </row>
    <row r="189" spans="1:18">
      <c r="A189" s="32">
        <v>182</v>
      </c>
      <c r="B189" s="32"/>
      <c r="C189" s="32" t="s">
        <v>1665</v>
      </c>
      <c r="D189" s="32"/>
      <c r="E189" s="32"/>
      <c r="F189" s="32"/>
      <c r="G189" s="32"/>
      <c r="H189" s="32"/>
      <c r="I189" s="32" t="s">
        <v>1665</v>
      </c>
      <c r="J189" s="32"/>
      <c r="K189" s="32">
        <v>0.07</v>
      </c>
      <c r="L189" s="32">
        <v>0</v>
      </c>
      <c r="M189" s="32"/>
      <c r="N189" s="32"/>
      <c r="O189" s="32"/>
      <c r="P189" s="32"/>
      <c r="Q189" s="32"/>
      <c r="R189" s="32"/>
    </row>
    <row r="190" spans="1:18">
      <c r="A190" s="32">
        <v>183</v>
      </c>
      <c r="B190" s="32"/>
      <c r="C190" s="40" t="s">
        <v>908</v>
      </c>
      <c r="D190" s="32"/>
      <c r="E190" s="32"/>
      <c r="F190" s="32"/>
      <c r="G190" s="32"/>
      <c r="H190" s="32"/>
      <c r="I190" s="40" t="s">
        <v>908</v>
      </c>
      <c r="J190" s="106"/>
      <c r="K190" s="32">
        <v>0.062</v>
      </c>
      <c r="L190" s="32"/>
      <c r="M190" s="32"/>
      <c r="N190" s="32"/>
      <c r="O190" s="32"/>
      <c r="P190" s="32"/>
      <c r="Q190" s="32"/>
      <c r="R190" s="32"/>
    </row>
    <row r="191" spans="1:18">
      <c r="A191" s="32">
        <v>184</v>
      </c>
      <c r="B191" s="32"/>
      <c r="C191" s="41" t="s">
        <v>65</v>
      </c>
      <c r="D191" s="32"/>
      <c r="E191" s="32"/>
      <c r="F191" s="32"/>
      <c r="G191" s="32"/>
      <c r="H191" s="32"/>
      <c r="I191" s="41" t="s">
        <v>65</v>
      </c>
      <c r="J191" s="102"/>
      <c r="K191" s="32">
        <v>0</v>
      </c>
      <c r="L191" s="32">
        <v>0</v>
      </c>
      <c r="M191" s="32"/>
      <c r="N191" s="32"/>
      <c r="O191" s="32"/>
      <c r="P191" s="32"/>
      <c r="Q191" s="32"/>
      <c r="R191" s="32"/>
    </row>
    <row r="192" spans="1:18">
      <c r="A192" s="32">
        <v>185</v>
      </c>
      <c r="B192" s="32"/>
      <c r="C192" s="32" t="s">
        <v>1666</v>
      </c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</row>
    <row r="193" spans="1:18">
      <c r="A193" s="32">
        <v>186</v>
      </c>
      <c r="B193" s="32"/>
      <c r="C193" s="32" t="s">
        <v>1272</v>
      </c>
      <c r="D193" s="32"/>
      <c r="E193" s="32"/>
      <c r="F193" s="32"/>
      <c r="G193" s="32"/>
      <c r="H193" s="32"/>
      <c r="I193" s="32" t="s">
        <v>1272</v>
      </c>
      <c r="J193" s="32"/>
      <c r="K193" s="32">
        <v>0.06</v>
      </c>
      <c r="L193" s="32"/>
      <c r="M193" s="32"/>
      <c r="N193" s="32"/>
      <c r="O193" s="32"/>
      <c r="P193" s="32"/>
      <c r="Q193" s="32"/>
      <c r="R193" s="32"/>
    </row>
    <row r="194" spans="1:18">
      <c r="A194" s="32">
        <v>187</v>
      </c>
      <c r="B194" s="32"/>
      <c r="C194" s="41" t="s">
        <v>1667</v>
      </c>
      <c r="D194" s="32"/>
      <c r="E194" s="32"/>
      <c r="F194" s="32"/>
      <c r="G194" s="32"/>
      <c r="H194" s="32"/>
      <c r="I194" s="41" t="s">
        <v>1667</v>
      </c>
      <c r="J194" s="97"/>
      <c r="K194" s="32">
        <v>0.06</v>
      </c>
      <c r="L194" s="32"/>
      <c r="M194" s="32"/>
      <c r="N194" s="32"/>
      <c r="O194" s="32"/>
      <c r="P194" s="32"/>
      <c r="Q194" s="32"/>
      <c r="R194" s="32"/>
    </row>
    <row r="195" spans="1:18">
      <c r="A195" s="32">
        <v>188</v>
      </c>
      <c r="B195" s="32"/>
      <c r="C195" s="98" t="s">
        <v>1668</v>
      </c>
      <c r="D195" s="32"/>
      <c r="E195" s="32"/>
      <c r="F195" s="32"/>
      <c r="G195" s="32"/>
      <c r="H195" s="32"/>
      <c r="I195" s="98" t="s">
        <v>1668</v>
      </c>
      <c r="J195" s="107"/>
      <c r="K195" s="32">
        <v>0.06</v>
      </c>
      <c r="L195" s="32"/>
      <c r="M195" s="32"/>
      <c r="N195" s="32"/>
      <c r="O195" s="32"/>
      <c r="P195" s="32"/>
      <c r="Q195" s="32"/>
      <c r="R195" s="32"/>
    </row>
    <row r="196" spans="1:18">
      <c r="A196" s="32">
        <v>189</v>
      </c>
      <c r="B196" s="32"/>
      <c r="C196" s="41" t="s">
        <v>677</v>
      </c>
      <c r="D196" s="32"/>
      <c r="E196" s="32"/>
      <c r="F196" s="32"/>
      <c r="G196" s="32"/>
      <c r="H196" s="32"/>
      <c r="I196" s="41" t="s">
        <v>677</v>
      </c>
      <c r="J196" s="97"/>
      <c r="K196" s="32">
        <v>0.06</v>
      </c>
      <c r="L196" s="32"/>
      <c r="M196" s="32"/>
      <c r="N196" s="32"/>
      <c r="O196" s="32"/>
      <c r="P196" s="32"/>
      <c r="Q196" s="32"/>
      <c r="R196" s="32"/>
    </row>
    <row r="197" spans="1:18">
      <c r="A197" s="32">
        <v>190</v>
      </c>
      <c r="B197" s="32"/>
      <c r="C197" s="32" t="s">
        <v>623</v>
      </c>
      <c r="D197" s="32"/>
      <c r="E197" s="32"/>
      <c r="F197" s="32"/>
      <c r="G197" s="32"/>
      <c r="H197" s="32"/>
      <c r="I197" s="32" t="s">
        <v>623</v>
      </c>
      <c r="J197" s="32"/>
      <c r="K197" s="32">
        <v>0.058</v>
      </c>
      <c r="L197" s="32">
        <v>0</v>
      </c>
      <c r="M197" s="32"/>
      <c r="N197" s="32"/>
      <c r="O197" s="32"/>
      <c r="P197" s="32"/>
      <c r="Q197" s="32"/>
      <c r="R197" s="32"/>
    </row>
    <row r="198" spans="1:18">
      <c r="A198" s="32">
        <v>191</v>
      </c>
      <c r="B198" s="32"/>
      <c r="C198" s="32" t="s">
        <v>1669</v>
      </c>
      <c r="D198" s="32"/>
      <c r="E198" s="32"/>
      <c r="F198" s="32"/>
      <c r="G198" s="32"/>
      <c r="H198" s="32"/>
      <c r="I198" s="32" t="s">
        <v>1669</v>
      </c>
      <c r="J198" s="32"/>
      <c r="K198" s="32">
        <v>0.0572</v>
      </c>
      <c r="L198" s="32">
        <v>0</v>
      </c>
      <c r="M198" s="32"/>
      <c r="N198" s="32"/>
      <c r="O198" s="32"/>
      <c r="P198" s="32"/>
      <c r="Q198" s="32"/>
      <c r="R198" s="32"/>
    </row>
    <row r="199" spans="1:18">
      <c r="A199" s="32">
        <v>192</v>
      </c>
      <c r="B199" s="32"/>
      <c r="C199" s="32" t="s">
        <v>1435</v>
      </c>
      <c r="D199" s="32"/>
      <c r="E199" s="32"/>
      <c r="F199" s="32"/>
      <c r="G199" s="32"/>
      <c r="H199" s="32"/>
      <c r="I199" s="32" t="s">
        <v>1435</v>
      </c>
      <c r="J199" s="32"/>
      <c r="K199" s="32">
        <v>0.057</v>
      </c>
      <c r="L199" s="32">
        <v>0</v>
      </c>
      <c r="M199" s="32"/>
      <c r="N199" s="32"/>
      <c r="O199" s="32"/>
      <c r="P199" s="32"/>
      <c r="Q199" s="32"/>
      <c r="R199" s="32"/>
    </row>
    <row r="200" spans="1:18">
      <c r="A200" s="32">
        <v>193</v>
      </c>
      <c r="B200" s="32"/>
      <c r="C200" s="32" t="s">
        <v>1670</v>
      </c>
      <c r="D200" s="32"/>
      <c r="E200" s="32"/>
      <c r="F200" s="32"/>
      <c r="G200" s="32"/>
      <c r="H200" s="32"/>
      <c r="I200" s="32" t="s">
        <v>1670</v>
      </c>
      <c r="J200" s="32"/>
      <c r="K200" s="32">
        <v>0.0243</v>
      </c>
      <c r="L200" s="32">
        <v>0</v>
      </c>
      <c r="M200" s="32"/>
      <c r="N200" s="32"/>
      <c r="O200" s="32"/>
      <c r="P200" s="32"/>
      <c r="Q200" s="32"/>
      <c r="R200" s="32"/>
    </row>
    <row r="201" spans="1:18">
      <c r="A201" s="32">
        <v>194</v>
      </c>
      <c r="B201" s="32"/>
      <c r="C201" s="41" t="s">
        <v>1671</v>
      </c>
      <c r="D201" s="32"/>
      <c r="E201" s="32"/>
      <c r="F201" s="32"/>
      <c r="G201" s="32"/>
      <c r="H201" s="32"/>
      <c r="I201" s="41" t="s">
        <v>1671</v>
      </c>
      <c r="J201" s="102"/>
      <c r="K201" s="32">
        <v>0.054</v>
      </c>
      <c r="L201" s="32"/>
      <c r="M201" s="32"/>
      <c r="N201" s="32"/>
      <c r="O201" s="32"/>
      <c r="P201" s="32"/>
      <c r="Q201" s="32"/>
      <c r="R201" s="32"/>
    </row>
    <row r="202" spans="1:18">
      <c r="A202" s="32">
        <v>195</v>
      </c>
      <c r="B202" s="32"/>
      <c r="C202" s="41" t="s">
        <v>1672</v>
      </c>
      <c r="D202" s="32"/>
      <c r="E202" s="32"/>
      <c r="F202" s="32"/>
      <c r="G202" s="32"/>
      <c r="H202" s="32"/>
      <c r="I202" s="41" t="s">
        <v>1672</v>
      </c>
      <c r="J202" s="102"/>
      <c r="K202" s="32">
        <v>0.053</v>
      </c>
      <c r="L202" s="32"/>
      <c r="M202" s="32"/>
      <c r="N202" s="32"/>
      <c r="O202" s="32"/>
      <c r="P202" s="32"/>
      <c r="Q202" s="32"/>
      <c r="R202" s="32"/>
    </row>
    <row r="203" spans="1:18">
      <c r="A203" s="32">
        <v>196</v>
      </c>
      <c r="B203" s="32"/>
      <c r="C203" s="41" t="s">
        <v>1673</v>
      </c>
      <c r="D203" s="32"/>
      <c r="E203" s="32"/>
      <c r="F203" s="32"/>
      <c r="G203" s="32"/>
      <c r="H203" s="32"/>
      <c r="I203" s="41"/>
      <c r="J203" s="97"/>
      <c r="K203" s="32"/>
      <c r="L203" s="32"/>
      <c r="M203" s="32"/>
      <c r="N203" s="32"/>
      <c r="O203" s="32"/>
      <c r="P203" s="32"/>
      <c r="Q203" s="32"/>
      <c r="R203" s="32"/>
    </row>
    <row r="204" spans="1:18">
      <c r="A204" s="32">
        <v>197</v>
      </c>
      <c r="B204" s="32"/>
      <c r="C204" s="32" t="s">
        <v>1674</v>
      </c>
      <c r="D204" s="32"/>
      <c r="E204" s="32"/>
      <c r="F204" s="32"/>
      <c r="G204" s="32"/>
      <c r="H204" s="32"/>
      <c r="I204" s="32" t="s">
        <v>1674</v>
      </c>
      <c r="J204" s="32"/>
      <c r="K204" s="32">
        <v>0.0504</v>
      </c>
      <c r="L204" s="32">
        <v>0</v>
      </c>
      <c r="M204" s="32"/>
      <c r="N204" s="32"/>
      <c r="O204" s="32"/>
      <c r="P204" s="32"/>
      <c r="Q204" s="32"/>
      <c r="R204" s="32"/>
    </row>
    <row r="205" spans="1:18">
      <c r="A205" s="32">
        <v>198</v>
      </c>
      <c r="B205" s="32"/>
      <c r="C205" s="41" t="s">
        <v>1675</v>
      </c>
      <c r="D205" s="32"/>
      <c r="E205" s="32"/>
      <c r="F205" s="32"/>
      <c r="G205" s="32"/>
      <c r="H205" s="32"/>
      <c r="I205" s="41"/>
      <c r="J205" s="102"/>
      <c r="K205" s="32"/>
      <c r="L205" s="32"/>
      <c r="M205" s="32"/>
      <c r="N205" s="32"/>
      <c r="O205" s="32"/>
      <c r="P205" s="32"/>
      <c r="Q205" s="32"/>
      <c r="R205" s="32"/>
    </row>
    <row r="206" spans="1:18">
      <c r="A206" s="32">
        <v>199</v>
      </c>
      <c r="B206" s="32"/>
      <c r="C206" s="41" t="s">
        <v>100</v>
      </c>
      <c r="D206" s="32"/>
      <c r="E206" s="32"/>
      <c r="F206" s="32"/>
      <c r="G206" s="32"/>
      <c r="H206" s="32"/>
      <c r="I206" s="41" t="s">
        <v>100</v>
      </c>
      <c r="J206" s="102"/>
      <c r="K206" s="32">
        <v>0.05</v>
      </c>
      <c r="L206" s="32"/>
      <c r="M206" s="32"/>
      <c r="N206" s="32"/>
      <c r="O206" s="32"/>
      <c r="P206" s="32"/>
      <c r="Q206" s="32"/>
      <c r="R206" s="32"/>
    </row>
    <row r="207" spans="1:18">
      <c r="A207" s="32">
        <v>200</v>
      </c>
      <c r="B207" s="32"/>
      <c r="C207" s="41" t="s">
        <v>168</v>
      </c>
      <c r="D207" s="32"/>
      <c r="E207" s="32"/>
      <c r="F207" s="32"/>
      <c r="G207" s="32"/>
      <c r="H207" s="32"/>
      <c r="I207" s="41"/>
      <c r="J207" s="102"/>
      <c r="K207" s="32"/>
      <c r="L207" s="32"/>
      <c r="M207" s="32"/>
      <c r="N207" s="32"/>
      <c r="O207" s="32"/>
      <c r="P207" s="32"/>
      <c r="Q207" s="32"/>
      <c r="R207" s="32"/>
    </row>
    <row r="208" spans="1:18">
      <c r="A208" s="32">
        <v>201</v>
      </c>
      <c r="B208" s="32"/>
      <c r="C208" s="40" t="s">
        <v>985</v>
      </c>
      <c r="D208" s="32"/>
      <c r="E208" s="32"/>
      <c r="F208" s="32"/>
      <c r="G208" s="32"/>
      <c r="H208" s="32"/>
      <c r="I208" s="40"/>
      <c r="J208" s="106"/>
      <c r="K208" s="32"/>
      <c r="L208" s="32"/>
      <c r="M208" s="32"/>
      <c r="N208" s="32"/>
      <c r="O208" s="32"/>
      <c r="P208" s="32"/>
      <c r="Q208" s="32"/>
      <c r="R208" s="32"/>
    </row>
    <row r="209" spans="1:18">
      <c r="A209" s="32">
        <v>202</v>
      </c>
      <c r="B209" s="32"/>
      <c r="C209" s="41" t="s">
        <v>1113</v>
      </c>
      <c r="D209" s="32"/>
      <c r="E209" s="32"/>
      <c r="F209" s="32"/>
      <c r="G209" s="32"/>
      <c r="H209" s="32"/>
      <c r="I209" s="41"/>
      <c r="J209" s="102"/>
      <c r="K209" s="32"/>
      <c r="L209" s="32"/>
      <c r="M209" s="32"/>
      <c r="N209" s="32"/>
      <c r="O209" s="32"/>
      <c r="P209" s="32"/>
      <c r="Q209" s="32"/>
      <c r="R209" s="32"/>
    </row>
    <row r="210" spans="1:18">
      <c r="A210" s="32">
        <v>203</v>
      </c>
      <c r="B210" s="32"/>
      <c r="C210" s="41" t="s">
        <v>322</v>
      </c>
      <c r="D210" s="32"/>
      <c r="E210" s="32"/>
      <c r="F210" s="32"/>
      <c r="G210" s="32"/>
      <c r="H210" s="32"/>
      <c r="I210" s="41"/>
      <c r="J210" s="102"/>
      <c r="K210" s="32"/>
      <c r="L210" s="32"/>
      <c r="M210" s="32"/>
      <c r="N210" s="32"/>
      <c r="O210" s="32"/>
      <c r="P210" s="32"/>
      <c r="Q210" s="32"/>
      <c r="R210" s="32"/>
    </row>
    <row r="211" spans="1:18">
      <c r="A211" s="32">
        <v>204</v>
      </c>
      <c r="B211" s="32"/>
      <c r="C211" s="41" t="s">
        <v>1676</v>
      </c>
      <c r="D211" s="32"/>
      <c r="E211" s="32"/>
      <c r="F211" s="32"/>
      <c r="G211" s="32"/>
      <c r="H211" s="32"/>
      <c r="I211" s="41" t="s">
        <v>1676</v>
      </c>
      <c r="J211" s="102"/>
      <c r="K211" s="32">
        <v>0.05</v>
      </c>
      <c r="L211" s="32"/>
      <c r="M211" s="32"/>
      <c r="N211" s="32"/>
      <c r="O211" s="32"/>
      <c r="P211" s="32"/>
      <c r="Q211" s="32"/>
      <c r="R211" s="32"/>
    </row>
    <row r="212" spans="1:18">
      <c r="A212" s="32">
        <v>205</v>
      </c>
      <c r="B212" s="32"/>
      <c r="C212" s="41" t="s">
        <v>1677</v>
      </c>
      <c r="D212" s="32"/>
      <c r="E212" s="32"/>
      <c r="F212" s="32"/>
      <c r="G212" s="32"/>
      <c r="H212" s="32"/>
      <c r="I212" s="41" t="s">
        <v>1677</v>
      </c>
      <c r="J212" s="102"/>
      <c r="K212" s="32">
        <v>0.05</v>
      </c>
      <c r="L212" s="32"/>
      <c r="M212" s="32"/>
      <c r="N212" s="32"/>
      <c r="O212" s="32"/>
      <c r="P212" s="32"/>
      <c r="Q212" s="32"/>
      <c r="R212" s="32"/>
    </row>
    <row r="213" spans="1:18">
      <c r="A213" s="32">
        <v>206</v>
      </c>
      <c r="B213" s="32"/>
      <c r="C213" s="40" t="s">
        <v>1678</v>
      </c>
      <c r="D213" s="32"/>
      <c r="E213" s="32"/>
      <c r="F213" s="32"/>
      <c r="G213" s="32"/>
      <c r="H213" s="32"/>
      <c r="I213" s="40" t="s">
        <v>1678</v>
      </c>
      <c r="J213" s="106"/>
      <c r="K213" s="32">
        <v>0.046</v>
      </c>
      <c r="L213" s="32"/>
      <c r="M213" s="32"/>
      <c r="N213" s="32"/>
      <c r="O213" s="32"/>
      <c r="P213" s="32"/>
      <c r="Q213" s="32"/>
      <c r="R213" s="32"/>
    </row>
    <row r="214" spans="1:18">
      <c r="A214" s="32">
        <v>207</v>
      </c>
      <c r="B214" s="32"/>
      <c r="C214" s="41" t="s">
        <v>1679</v>
      </c>
      <c r="D214" s="32"/>
      <c r="E214" s="32"/>
      <c r="F214" s="32"/>
      <c r="G214" s="32"/>
      <c r="H214" s="32"/>
      <c r="I214" s="41" t="s">
        <v>1679</v>
      </c>
      <c r="J214" s="102"/>
      <c r="K214" s="32">
        <v>0.045</v>
      </c>
      <c r="L214" s="32"/>
      <c r="M214" s="32"/>
      <c r="N214" s="32"/>
      <c r="O214" s="32"/>
      <c r="P214" s="32"/>
      <c r="Q214" s="32"/>
      <c r="R214" s="32"/>
    </row>
    <row r="215" spans="1:18">
      <c r="A215" s="32">
        <v>208</v>
      </c>
      <c r="B215" s="32"/>
      <c r="C215" s="41" t="s">
        <v>1680</v>
      </c>
      <c r="D215" s="32"/>
      <c r="E215" s="32"/>
      <c r="F215" s="32"/>
      <c r="G215" s="32"/>
      <c r="H215" s="32"/>
      <c r="I215" s="41"/>
      <c r="J215" s="97"/>
      <c r="K215" s="32"/>
      <c r="L215" s="32"/>
      <c r="M215" s="32"/>
      <c r="N215" s="32"/>
      <c r="O215" s="32"/>
      <c r="P215" s="32"/>
      <c r="Q215" s="32"/>
      <c r="R215" s="32"/>
    </row>
    <row r="216" spans="1:18">
      <c r="A216" s="32">
        <v>209</v>
      </c>
      <c r="B216" s="32"/>
      <c r="C216" s="41" t="s">
        <v>1681</v>
      </c>
      <c r="D216" s="32"/>
      <c r="E216" s="32"/>
      <c r="F216" s="32"/>
      <c r="G216" s="32"/>
      <c r="H216" s="32"/>
      <c r="I216" s="41" t="s">
        <v>1681</v>
      </c>
      <c r="J216" s="97"/>
      <c r="K216" s="32">
        <v>0.04</v>
      </c>
      <c r="L216" s="32"/>
      <c r="M216" s="32"/>
      <c r="N216" s="32"/>
      <c r="O216" s="32"/>
      <c r="P216" s="32"/>
      <c r="Q216" s="32"/>
      <c r="R216" s="32"/>
    </row>
    <row r="217" spans="1:18">
      <c r="A217" s="32">
        <v>210</v>
      </c>
      <c r="B217" s="32"/>
      <c r="C217" s="32" t="s">
        <v>737</v>
      </c>
      <c r="D217" s="32"/>
      <c r="E217" s="32"/>
      <c r="F217" s="32"/>
      <c r="G217" s="32"/>
      <c r="H217" s="32"/>
      <c r="I217" s="32" t="s">
        <v>737</v>
      </c>
      <c r="J217" s="32"/>
      <c r="K217" s="32">
        <v>0.0386</v>
      </c>
      <c r="L217" s="32">
        <v>0</v>
      </c>
      <c r="M217" s="32"/>
      <c r="N217" s="32"/>
      <c r="O217" s="32"/>
      <c r="P217" s="32"/>
      <c r="Q217" s="32"/>
      <c r="R217" s="32"/>
    </row>
    <row r="218" spans="1:18">
      <c r="A218" s="32">
        <v>211</v>
      </c>
      <c r="B218" s="32"/>
      <c r="C218" s="32" t="s">
        <v>906</v>
      </c>
      <c r="D218" s="32"/>
      <c r="E218" s="32"/>
      <c r="F218" s="32"/>
      <c r="G218" s="32"/>
      <c r="H218" s="32"/>
      <c r="I218" s="32" t="s">
        <v>906</v>
      </c>
      <c r="J218" s="32"/>
      <c r="K218" s="32">
        <v>0.038</v>
      </c>
      <c r="L218" s="32">
        <v>0</v>
      </c>
      <c r="M218" s="32"/>
      <c r="N218" s="32"/>
      <c r="O218" s="32"/>
      <c r="P218" s="32"/>
      <c r="Q218" s="32"/>
      <c r="R218" s="32"/>
    </row>
    <row r="219" spans="1:18">
      <c r="A219" s="32">
        <v>212</v>
      </c>
      <c r="B219" s="32"/>
      <c r="C219" s="32" t="s">
        <v>1407</v>
      </c>
      <c r="D219" s="32"/>
      <c r="E219" s="32"/>
      <c r="F219" s="32"/>
      <c r="G219" s="32"/>
      <c r="H219" s="32"/>
      <c r="I219" s="32" t="s">
        <v>1407</v>
      </c>
      <c r="J219" s="32"/>
      <c r="K219" s="32">
        <v>0.0241</v>
      </c>
      <c r="L219" s="32">
        <v>0</v>
      </c>
      <c r="M219" s="32"/>
      <c r="N219" s="32"/>
      <c r="O219" s="32"/>
      <c r="P219" s="32"/>
      <c r="Q219" s="32"/>
      <c r="R219" s="32"/>
    </row>
    <row r="220" spans="1:18">
      <c r="A220" s="32">
        <v>213</v>
      </c>
      <c r="B220" s="32"/>
      <c r="C220" s="41" t="s">
        <v>1682</v>
      </c>
      <c r="D220" s="32"/>
      <c r="E220" s="32"/>
      <c r="F220" s="32"/>
      <c r="G220" s="32"/>
      <c r="H220" s="32"/>
      <c r="I220" s="41" t="s">
        <v>1682</v>
      </c>
      <c r="J220" s="97"/>
      <c r="K220" s="32">
        <v>0.036</v>
      </c>
      <c r="L220" s="32"/>
      <c r="M220" s="32"/>
      <c r="N220" s="32"/>
      <c r="O220" s="32"/>
      <c r="P220" s="32"/>
      <c r="Q220" s="32"/>
      <c r="R220" s="32"/>
    </row>
    <row r="221" spans="1:18">
      <c r="A221" s="32">
        <v>214</v>
      </c>
      <c r="B221" s="32"/>
      <c r="C221" s="32" t="s">
        <v>1683</v>
      </c>
      <c r="D221" s="32"/>
      <c r="E221" s="32"/>
      <c r="F221" s="32"/>
      <c r="G221" s="32"/>
      <c r="H221" s="32"/>
      <c r="I221" s="32" t="s">
        <v>1683</v>
      </c>
      <c r="J221" s="32"/>
      <c r="K221" s="32">
        <v>0.015</v>
      </c>
      <c r="L221" s="32">
        <v>0</v>
      </c>
      <c r="M221" s="32"/>
      <c r="N221" s="32"/>
      <c r="O221" s="32"/>
      <c r="P221" s="32"/>
      <c r="Q221" s="32"/>
      <c r="R221" s="32"/>
    </row>
    <row r="222" spans="1:18">
      <c r="A222" s="32">
        <v>215</v>
      </c>
      <c r="B222" s="32"/>
      <c r="C222" s="41" t="s">
        <v>1684</v>
      </c>
      <c r="D222" s="32"/>
      <c r="E222" s="32"/>
      <c r="F222" s="32"/>
      <c r="G222" s="32"/>
      <c r="H222" s="32"/>
      <c r="I222" s="41" t="s">
        <v>1684</v>
      </c>
      <c r="J222" s="97"/>
      <c r="K222" s="32">
        <v>0.035</v>
      </c>
      <c r="L222" s="32"/>
      <c r="M222" s="32"/>
      <c r="N222" s="32"/>
      <c r="O222" s="32"/>
      <c r="P222" s="32"/>
      <c r="Q222" s="32"/>
      <c r="R222" s="32"/>
    </row>
    <row r="223" spans="1:18">
      <c r="A223" s="32">
        <v>216</v>
      </c>
      <c r="B223" s="32"/>
      <c r="C223" s="41" t="s">
        <v>1685</v>
      </c>
      <c r="D223" s="32"/>
      <c r="E223" s="32"/>
      <c r="F223" s="32"/>
      <c r="G223" s="32"/>
      <c r="H223" s="32"/>
      <c r="I223" s="41" t="s">
        <v>1685</v>
      </c>
      <c r="J223" s="102"/>
      <c r="K223" s="32">
        <v>0.035</v>
      </c>
      <c r="L223" s="32"/>
      <c r="M223" s="32"/>
      <c r="N223" s="32"/>
      <c r="O223" s="32"/>
      <c r="P223" s="32"/>
      <c r="Q223" s="32"/>
      <c r="R223" s="32"/>
    </row>
    <row r="224" spans="1:18">
      <c r="A224" s="32">
        <v>217</v>
      </c>
      <c r="B224" s="32"/>
      <c r="C224" s="40" t="s">
        <v>1686</v>
      </c>
      <c r="D224" s="32"/>
      <c r="E224" s="32"/>
      <c r="F224" s="32"/>
      <c r="G224" s="32"/>
      <c r="H224" s="32"/>
      <c r="I224" s="40" t="s">
        <v>1686</v>
      </c>
      <c r="J224" s="106"/>
      <c r="K224" s="32">
        <v>0.0326</v>
      </c>
      <c r="L224" s="32"/>
      <c r="M224" s="32"/>
      <c r="N224" s="32"/>
      <c r="O224" s="32"/>
      <c r="P224" s="32"/>
      <c r="Q224" s="32"/>
      <c r="R224" s="32"/>
    </row>
    <row r="225" spans="1:18">
      <c r="A225" s="32">
        <v>218</v>
      </c>
      <c r="B225" s="32"/>
      <c r="C225" s="32" t="s">
        <v>1687</v>
      </c>
      <c r="D225" s="32"/>
      <c r="E225" s="32"/>
      <c r="F225" s="32"/>
      <c r="G225" s="32"/>
      <c r="H225" s="32"/>
      <c r="I225" s="32" t="s">
        <v>1687</v>
      </c>
      <c r="J225" s="32"/>
      <c r="K225" s="32">
        <v>0.0317</v>
      </c>
      <c r="L225" s="32">
        <v>0</v>
      </c>
      <c r="M225" s="32"/>
      <c r="N225" s="32"/>
      <c r="O225" s="32"/>
      <c r="P225" s="32"/>
      <c r="Q225" s="32"/>
      <c r="R225" s="32"/>
    </row>
    <row r="226" spans="1:18">
      <c r="A226" s="32">
        <v>219</v>
      </c>
      <c r="B226" s="32"/>
      <c r="C226" s="32" t="s">
        <v>1688</v>
      </c>
      <c r="D226" s="32"/>
      <c r="E226" s="32"/>
      <c r="F226" s="32"/>
      <c r="G226" s="32"/>
      <c r="H226" s="32"/>
      <c r="I226" s="32" t="s">
        <v>1688</v>
      </c>
      <c r="J226" s="32"/>
      <c r="K226" s="32">
        <v>0.031</v>
      </c>
      <c r="L226" s="32">
        <v>0</v>
      </c>
      <c r="M226" s="32"/>
      <c r="N226" s="32"/>
      <c r="O226" s="32"/>
      <c r="P226" s="32"/>
      <c r="Q226" s="32"/>
      <c r="R226" s="32"/>
    </row>
    <row r="227" spans="1:18">
      <c r="A227" s="32">
        <v>220</v>
      </c>
      <c r="B227" s="32"/>
      <c r="C227" s="32" t="s">
        <v>314</v>
      </c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</row>
    <row r="228" spans="1:18">
      <c r="A228" s="32">
        <v>221</v>
      </c>
      <c r="B228" s="32"/>
      <c r="C228" s="41" t="s">
        <v>1689</v>
      </c>
      <c r="D228" s="32"/>
      <c r="E228" s="32"/>
      <c r="F228" s="32"/>
      <c r="G228" s="32"/>
      <c r="H228" s="32"/>
      <c r="I228" s="41" t="s">
        <v>1689</v>
      </c>
      <c r="J228" s="102"/>
      <c r="K228" s="32">
        <v>0.03</v>
      </c>
      <c r="L228" s="32"/>
      <c r="M228" s="32"/>
      <c r="N228" s="32"/>
      <c r="O228" s="32"/>
      <c r="P228" s="32"/>
      <c r="Q228" s="32"/>
      <c r="R228" s="32"/>
    </row>
    <row r="229" spans="1:18">
      <c r="A229" s="32">
        <v>222</v>
      </c>
      <c r="B229" s="32"/>
      <c r="C229" s="41" t="s">
        <v>1215</v>
      </c>
      <c r="D229" s="32"/>
      <c r="E229" s="32"/>
      <c r="F229" s="32"/>
      <c r="G229" s="32"/>
      <c r="H229" s="32"/>
      <c r="I229" s="41"/>
      <c r="J229" s="97"/>
      <c r="K229" s="32"/>
      <c r="L229" s="32"/>
      <c r="M229" s="32"/>
      <c r="N229" s="32"/>
      <c r="O229" s="32"/>
      <c r="P229" s="32"/>
      <c r="Q229" s="32"/>
      <c r="R229" s="32"/>
    </row>
    <row r="230" spans="1:18">
      <c r="A230" s="32">
        <v>223</v>
      </c>
      <c r="B230" s="32"/>
      <c r="C230" s="40" t="s">
        <v>325</v>
      </c>
      <c r="D230" s="32"/>
      <c r="E230" s="32"/>
      <c r="F230" s="32"/>
      <c r="G230" s="32"/>
      <c r="H230" s="32"/>
      <c r="I230" s="40" t="s">
        <v>325</v>
      </c>
      <c r="J230" s="106"/>
      <c r="K230" s="32">
        <v>0.03</v>
      </c>
      <c r="L230" s="32"/>
      <c r="M230" s="32"/>
      <c r="N230" s="32"/>
      <c r="O230" s="32"/>
      <c r="P230" s="32"/>
      <c r="Q230" s="32"/>
      <c r="R230" s="32"/>
    </row>
    <row r="231" spans="1:18">
      <c r="A231" s="32">
        <v>224</v>
      </c>
      <c r="B231" s="32"/>
      <c r="C231" s="41" t="s">
        <v>1690</v>
      </c>
      <c r="D231" s="32"/>
      <c r="E231" s="32"/>
      <c r="F231" s="32"/>
      <c r="G231" s="32"/>
      <c r="H231" s="32"/>
      <c r="I231" s="41" t="s">
        <v>1690</v>
      </c>
      <c r="J231" s="97"/>
      <c r="K231" s="32">
        <v>0.03</v>
      </c>
      <c r="L231" s="32"/>
      <c r="M231" s="32"/>
      <c r="N231" s="32"/>
      <c r="O231" s="32"/>
      <c r="P231" s="32"/>
      <c r="Q231" s="32"/>
      <c r="R231" s="32"/>
    </row>
    <row r="232" spans="1:18">
      <c r="A232" s="32">
        <v>225</v>
      </c>
      <c r="B232" s="32"/>
      <c r="C232" s="41" t="s">
        <v>1530</v>
      </c>
      <c r="D232" s="32"/>
      <c r="E232" s="32"/>
      <c r="F232" s="32"/>
      <c r="G232" s="32"/>
      <c r="H232" s="32"/>
      <c r="I232" s="41" t="s">
        <v>1530</v>
      </c>
      <c r="J232" s="97"/>
      <c r="K232" s="32">
        <v>0.03</v>
      </c>
      <c r="L232" s="32"/>
      <c r="M232" s="32"/>
      <c r="N232" s="32"/>
      <c r="O232" s="32"/>
      <c r="P232" s="32"/>
      <c r="Q232" s="32"/>
      <c r="R232" s="32"/>
    </row>
    <row r="233" spans="1:18">
      <c r="A233" s="32">
        <v>226</v>
      </c>
      <c r="B233" s="32"/>
      <c r="C233" s="40" t="s">
        <v>1691</v>
      </c>
      <c r="D233" s="32"/>
      <c r="E233" s="32"/>
      <c r="F233" s="32"/>
      <c r="G233" s="32"/>
      <c r="H233" s="32"/>
      <c r="I233" s="40" t="s">
        <v>1691</v>
      </c>
      <c r="J233" s="106"/>
      <c r="K233" s="32">
        <v>0.0285</v>
      </c>
      <c r="L233" s="32"/>
      <c r="M233" s="32"/>
      <c r="N233" s="32"/>
      <c r="O233" s="32"/>
      <c r="P233" s="32"/>
      <c r="Q233" s="32"/>
      <c r="R233" s="32"/>
    </row>
    <row r="234" spans="1:18">
      <c r="A234" s="32">
        <v>227</v>
      </c>
      <c r="B234" s="32"/>
      <c r="C234" s="32" t="s">
        <v>1692</v>
      </c>
      <c r="D234" s="32"/>
      <c r="E234" s="32"/>
      <c r="F234" s="32"/>
      <c r="G234" s="32"/>
      <c r="H234" s="32"/>
      <c r="I234" s="32" t="s">
        <v>1692</v>
      </c>
      <c r="J234" s="32"/>
      <c r="K234" s="32">
        <v>0.028</v>
      </c>
      <c r="L234" s="32">
        <v>0</v>
      </c>
      <c r="M234" s="32"/>
      <c r="N234" s="32"/>
      <c r="O234" s="32"/>
      <c r="P234" s="32"/>
      <c r="Q234" s="32"/>
      <c r="R234" s="32"/>
    </row>
    <row r="235" spans="1:18">
      <c r="A235" s="32">
        <v>228</v>
      </c>
      <c r="B235" s="32"/>
      <c r="C235" s="40" t="s">
        <v>1693</v>
      </c>
      <c r="D235" s="32"/>
      <c r="E235" s="32"/>
      <c r="F235" s="32"/>
      <c r="G235" s="32"/>
      <c r="H235" s="32"/>
      <c r="I235" s="40" t="s">
        <v>1693</v>
      </c>
      <c r="J235" s="106"/>
      <c r="K235" s="32">
        <v>0.0258</v>
      </c>
      <c r="L235" s="32"/>
      <c r="M235" s="32"/>
      <c r="N235" s="32"/>
      <c r="O235" s="32"/>
      <c r="P235" s="32"/>
      <c r="Q235" s="32"/>
      <c r="R235" s="32"/>
    </row>
    <row r="236" spans="1:18">
      <c r="A236" s="32">
        <v>229</v>
      </c>
      <c r="B236" s="32"/>
      <c r="C236" s="98" t="s">
        <v>1694</v>
      </c>
      <c r="D236" s="32"/>
      <c r="E236" s="32"/>
      <c r="F236" s="32"/>
      <c r="G236" s="32"/>
      <c r="H236" s="32"/>
      <c r="I236" s="98" t="s">
        <v>1694</v>
      </c>
      <c r="J236" s="101"/>
      <c r="K236" s="32">
        <v>0.025</v>
      </c>
      <c r="L236" s="32">
        <v>0</v>
      </c>
      <c r="M236" s="32"/>
      <c r="N236" s="32"/>
      <c r="O236" s="32"/>
      <c r="P236" s="32"/>
      <c r="Q236" s="32"/>
      <c r="R236" s="32"/>
    </row>
    <row r="237" spans="1:18">
      <c r="A237" s="32">
        <v>230</v>
      </c>
      <c r="B237" s="32"/>
      <c r="C237" s="32" t="s">
        <v>1695</v>
      </c>
      <c r="D237" s="32"/>
      <c r="E237" s="32"/>
      <c r="F237" s="32"/>
      <c r="G237" s="32"/>
      <c r="H237" s="32"/>
      <c r="I237" s="32" t="s">
        <v>1695</v>
      </c>
      <c r="J237" s="32"/>
      <c r="K237" s="32">
        <v>0.025</v>
      </c>
      <c r="L237" s="32"/>
      <c r="M237" s="32"/>
      <c r="N237" s="32"/>
      <c r="O237" s="32"/>
      <c r="P237" s="32"/>
      <c r="Q237" s="32"/>
      <c r="R237" s="32"/>
    </row>
    <row r="238" spans="1:18">
      <c r="A238" s="32">
        <v>231</v>
      </c>
      <c r="B238" s="32"/>
      <c r="C238" s="41" t="s">
        <v>1585</v>
      </c>
      <c r="D238" s="32"/>
      <c r="E238" s="32"/>
      <c r="F238" s="32"/>
      <c r="G238" s="32"/>
      <c r="H238" s="32"/>
      <c r="I238" s="41" t="s">
        <v>1585</v>
      </c>
      <c r="J238" s="102"/>
      <c r="K238" s="32">
        <v>0.0075</v>
      </c>
      <c r="L238" s="32">
        <v>0.0175</v>
      </c>
      <c r="M238" s="32"/>
      <c r="N238" s="32"/>
      <c r="O238" s="32"/>
      <c r="P238" s="32"/>
      <c r="Q238" s="32"/>
      <c r="R238" s="32"/>
    </row>
    <row r="239" spans="1:18">
      <c r="A239" s="32">
        <v>232</v>
      </c>
      <c r="B239" s="32"/>
      <c r="C239" s="32" t="s">
        <v>1696</v>
      </c>
      <c r="D239" s="32"/>
      <c r="E239" s="32"/>
      <c r="F239" s="32"/>
      <c r="G239" s="32"/>
      <c r="H239" s="32"/>
      <c r="I239" s="32" t="s">
        <v>1696</v>
      </c>
      <c r="J239" s="108"/>
      <c r="K239" s="32">
        <v>0.0246</v>
      </c>
      <c r="L239" s="32"/>
      <c r="M239" s="32"/>
      <c r="N239" s="32"/>
      <c r="O239" s="32"/>
      <c r="P239" s="32"/>
      <c r="Q239" s="32"/>
      <c r="R239" s="32"/>
    </row>
    <row r="240" spans="1:18">
      <c r="A240" s="32">
        <v>233</v>
      </c>
      <c r="B240" s="32"/>
      <c r="C240" s="32" t="s">
        <v>1002</v>
      </c>
      <c r="D240" s="32"/>
      <c r="E240" s="32"/>
      <c r="F240" s="32"/>
      <c r="G240" s="32"/>
      <c r="H240" s="32"/>
      <c r="I240" s="32" t="s">
        <v>1002</v>
      </c>
      <c r="J240" s="32"/>
      <c r="K240" s="32">
        <v>0.0235</v>
      </c>
      <c r="L240" s="32">
        <v>0.001</v>
      </c>
      <c r="M240" s="32"/>
      <c r="N240" s="32"/>
      <c r="O240" s="32"/>
      <c r="P240" s="32"/>
      <c r="Q240" s="32"/>
      <c r="R240" s="32"/>
    </row>
    <row r="241" spans="1:18">
      <c r="A241" s="32">
        <v>234</v>
      </c>
      <c r="B241" s="32"/>
      <c r="C241" s="40" t="s">
        <v>1697</v>
      </c>
      <c r="D241" s="32"/>
      <c r="E241" s="32"/>
      <c r="F241" s="32"/>
      <c r="G241" s="32"/>
      <c r="H241" s="32"/>
      <c r="I241" s="40" t="s">
        <v>1697</v>
      </c>
      <c r="J241" s="106"/>
      <c r="K241" s="32">
        <v>0.023</v>
      </c>
      <c r="L241" s="32"/>
      <c r="M241" s="32"/>
      <c r="N241" s="32"/>
      <c r="O241" s="32"/>
      <c r="P241" s="32"/>
      <c r="Q241" s="32"/>
      <c r="R241" s="32"/>
    </row>
    <row r="242" spans="1:18">
      <c r="A242" s="32">
        <v>235</v>
      </c>
      <c r="B242" s="32"/>
      <c r="C242" s="41" t="s">
        <v>1698</v>
      </c>
      <c r="D242" s="32"/>
      <c r="E242" s="32"/>
      <c r="F242" s="32"/>
      <c r="G242" s="32"/>
      <c r="H242" s="32"/>
      <c r="I242" s="41" t="s">
        <v>1698</v>
      </c>
      <c r="J242" s="97"/>
      <c r="K242" s="32">
        <v>0.022</v>
      </c>
      <c r="L242" s="32"/>
      <c r="M242" s="32"/>
      <c r="N242" s="32"/>
      <c r="O242" s="32"/>
      <c r="P242" s="32"/>
      <c r="Q242" s="32"/>
      <c r="R242" s="32"/>
    </row>
    <row r="243" spans="1:18">
      <c r="A243" s="32">
        <v>236</v>
      </c>
      <c r="B243" s="32"/>
      <c r="C243" s="41" t="s">
        <v>1699</v>
      </c>
      <c r="D243" s="32"/>
      <c r="E243" s="32"/>
      <c r="F243" s="32"/>
      <c r="G243" s="32"/>
      <c r="H243" s="32"/>
      <c r="I243" s="41" t="s">
        <v>1699</v>
      </c>
      <c r="J243" s="97"/>
      <c r="K243" s="32">
        <v>0.021</v>
      </c>
      <c r="L243" s="32"/>
      <c r="M243" s="32"/>
      <c r="N243" s="32"/>
      <c r="O243" s="32"/>
      <c r="P243" s="32"/>
      <c r="Q243" s="32"/>
      <c r="R243" s="32"/>
    </row>
    <row r="244" spans="1:18">
      <c r="A244" s="32">
        <v>237</v>
      </c>
      <c r="B244" s="32"/>
      <c r="C244" s="32" t="s">
        <v>989</v>
      </c>
      <c r="D244" s="32"/>
      <c r="E244" s="32"/>
      <c r="F244" s="32"/>
      <c r="G244" s="32"/>
      <c r="H244" s="32"/>
      <c r="I244" s="32" t="s">
        <v>989</v>
      </c>
      <c r="J244" s="32"/>
      <c r="K244" s="32">
        <v>0.0131</v>
      </c>
      <c r="L244" s="32">
        <v>0.0075</v>
      </c>
      <c r="M244" s="32"/>
      <c r="N244" s="32"/>
      <c r="O244" s="32"/>
      <c r="P244" s="32"/>
      <c r="Q244" s="32"/>
      <c r="R244" s="32"/>
    </row>
    <row r="245" spans="1:18">
      <c r="A245" s="32">
        <v>238</v>
      </c>
      <c r="B245" s="32"/>
      <c r="C245" s="32" t="s">
        <v>1436</v>
      </c>
      <c r="D245" s="32"/>
      <c r="E245" s="32"/>
      <c r="F245" s="32"/>
      <c r="G245" s="32"/>
      <c r="H245" s="32"/>
      <c r="I245" s="32" t="s">
        <v>1436</v>
      </c>
      <c r="J245" s="32"/>
      <c r="K245" s="32">
        <v>0.0185</v>
      </c>
      <c r="L245" s="32">
        <v>0.012</v>
      </c>
      <c r="M245" s="32"/>
      <c r="N245" s="32"/>
      <c r="O245" s="32"/>
      <c r="P245" s="32"/>
      <c r="Q245" s="32"/>
      <c r="R245" s="32"/>
    </row>
    <row r="246" spans="1:18">
      <c r="A246" s="32">
        <v>239</v>
      </c>
      <c r="B246" s="32"/>
      <c r="C246" s="32" t="s">
        <v>1114</v>
      </c>
      <c r="D246" s="32"/>
      <c r="E246" s="32"/>
      <c r="F246" s="32"/>
      <c r="G246" s="32"/>
      <c r="H246" s="32"/>
      <c r="I246" s="32" t="s">
        <v>1114</v>
      </c>
      <c r="J246" s="32"/>
      <c r="K246" s="32">
        <v>0.0205</v>
      </c>
      <c r="L246" s="32">
        <v>0</v>
      </c>
      <c r="M246" s="32"/>
      <c r="N246" s="32"/>
      <c r="O246" s="32"/>
      <c r="P246" s="32"/>
      <c r="Q246" s="32"/>
      <c r="R246" s="32"/>
    </row>
    <row r="247" spans="1:18">
      <c r="A247" s="32">
        <v>240</v>
      </c>
      <c r="B247" s="32"/>
      <c r="C247" s="40" t="s">
        <v>1700</v>
      </c>
      <c r="D247" s="32"/>
      <c r="E247" s="32"/>
      <c r="F247" s="32"/>
      <c r="G247" s="32"/>
      <c r="H247" s="32"/>
      <c r="I247" s="40" t="s">
        <v>1700</v>
      </c>
      <c r="J247" s="106"/>
      <c r="K247" s="32">
        <v>0.0205</v>
      </c>
      <c r="L247" s="32"/>
      <c r="M247" s="32"/>
      <c r="N247" s="32"/>
      <c r="O247" s="32"/>
      <c r="P247" s="32"/>
      <c r="Q247" s="32"/>
      <c r="R247" s="32"/>
    </row>
    <row r="248" spans="1:18">
      <c r="A248" s="32">
        <v>241</v>
      </c>
      <c r="B248" s="32"/>
      <c r="C248" s="41" t="s">
        <v>1701</v>
      </c>
      <c r="D248" s="32"/>
      <c r="E248" s="32"/>
      <c r="F248" s="32"/>
      <c r="G248" s="32"/>
      <c r="H248" s="32"/>
      <c r="I248" s="41" t="s">
        <v>1701</v>
      </c>
      <c r="J248" s="97"/>
      <c r="K248" s="32">
        <v>0.02</v>
      </c>
      <c r="L248" s="32"/>
      <c r="M248" s="32"/>
      <c r="N248" s="32"/>
      <c r="O248" s="32"/>
      <c r="P248" s="32"/>
      <c r="Q248" s="32"/>
      <c r="R248" s="32"/>
    </row>
    <row r="249" spans="1:18">
      <c r="A249" s="32">
        <v>242</v>
      </c>
      <c r="B249" s="32"/>
      <c r="C249" s="41" t="s">
        <v>1014</v>
      </c>
      <c r="D249" s="32"/>
      <c r="E249" s="32"/>
      <c r="F249" s="32"/>
      <c r="G249" s="32"/>
      <c r="H249" s="32"/>
      <c r="I249" s="41"/>
      <c r="J249" s="102"/>
      <c r="K249" s="32"/>
      <c r="L249" s="32"/>
      <c r="M249" s="32"/>
      <c r="N249" s="32"/>
      <c r="O249" s="32"/>
      <c r="P249" s="32"/>
      <c r="Q249" s="32"/>
      <c r="R249" s="32"/>
    </row>
    <row r="250" spans="1:18">
      <c r="A250" s="32">
        <v>243</v>
      </c>
      <c r="B250" s="32"/>
      <c r="C250" s="41" t="s">
        <v>436</v>
      </c>
      <c r="D250" s="32"/>
      <c r="E250" s="32"/>
      <c r="F250" s="32"/>
      <c r="G250" s="32"/>
      <c r="H250" s="32"/>
      <c r="I250" s="41"/>
      <c r="J250" s="102"/>
      <c r="K250" s="32"/>
      <c r="L250" s="32"/>
      <c r="M250" s="32"/>
      <c r="N250" s="32"/>
      <c r="O250" s="32"/>
      <c r="P250" s="32"/>
      <c r="Q250" s="32"/>
      <c r="R250" s="32"/>
    </row>
    <row r="251" spans="1:18">
      <c r="A251" s="32">
        <v>244</v>
      </c>
      <c r="B251" s="32"/>
      <c r="C251" s="41" t="s">
        <v>1702</v>
      </c>
      <c r="D251" s="32"/>
      <c r="E251" s="32"/>
      <c r="F251" s="32"/>
      <c r="G251" s="32"/>
      <c r="H251" s="32"/>
      <c r="I251" s="41" t="s">
        <v>1702</v>
      </c>
      <c r="J251" s="102"/>
      <c r="K251" s="32">
        <v>0.019</v>
      </c>
      <c r="L251" s="32">
        <v>0.001</v>
      </c>
      <c r="M251" s="32"/>
      <c r="N251" s="32"/>
      <c r="O251" s="32"/>
      <c r="P251" s="32"/>
      <c r="Q251" s="32"/>
      <c r="R251" s="32"/>
    </row>
    <row r="252" spans="1:18">
      <c r="A252" s="32">
        <v>245</v>
      </c>
      <c r="B252" s="32"/>
      <c r="C252" s="41" t="s">
        <v>1703</v>
      </c>
      <c r="D252" s="32"/>
      <c r="E252" s="32"/>
      <c r="F252" s="32"/>
      <c r="G252" s="32"/>
      <c r="H252" s="32"/>
      <c r="I252" s="41"/>
      <c r="J252" s="102"/>
      <c r="K252" s="32"/>
      <c r="L252" s="32"/>
      <c r="M252" s="32"/>
      <c r="N252" s="32"/>
      <c r="O252" s="32"/>
      <c r="P252" s="32"/>
      <c r="Q252" s="32"/>
      <c r="R252" s="32"/>
    </row>
    <row r="253" spans="1:18">
      <c r="A253" s="32">
        <v>246</v>
      </c>
      <c r="B253" s="32"/>
      <c r="C253" s="41" t="s">
        <v>1704</v>
      </c>
      <c r="D253" s="32"/>
      <c r="E253" s="32"/>
      <c r="F253" s="32"/>
      <c r="G253" s="32"/>
      <c r="H253" s="32"/>
      <c r="I253" s="41"/>
      <c r="J253" s="97"/>
      <c r="K253" s="32"/>
      <c r="L253" s="32"/>
      <c r="M253" s="32"/>
      <c r="N253" s="32"/>
      <c r="O253" s="32"/>
      <c r="P253" s="32"/>
      <c r="Q253" s="32"/>
      <c r="R253" s="32"/>
    </row>
    <row r="254" spans="1:18">
      <c r="A254" s="32">
        <v>247</v>
      </c>
      <c r="B254" s="32"/>
      <c r="C254" s="41" t="s">
        <v>1705</v>
      </c>
      <c r="D254" s="32"/>
      <c r="E254" s="32"/>
      <c r="F254" s="32"/>
      <c r="G254" s="32"/>
      <c r="H254" s="32"/>
      <c r="I254" s="41"/>
      <c r="J254" s="102"/>
      <c r="K254" s="32"/>
      <c r="L254" s="32"/>
      <c r="M254" s="32"/>
      <c r="N254" s="32"/>
      <c r="O254" s="32"/>
      <c r="P254" s="32"/>
      <c r="Q254" s="32"/>
      <c r="R254" s="32"/>
    </row>
    <row r="255" spans="1:18">
      <c r="A255" s="32">
        <v>248</v>
      </c>
      <c r="B255" s="32"/>
      <c r="C255" s="41" t="s">
        <v>1706</v>
      </c>
      <c r="D255" s="32"/>
      <c r="E255" s="32"/>
      <c r="F255" s="32"/>
      <c r="G255" s="32"/>
      <c r="H255" s="32"/>
      <c r="I255" s="41"/>
      <c r="J255" s="97"/>
      <c r="K255" s="32"/>
      <c r="L255" s="32"/>
      <c r="M255" s="32"/>
      <c r="N255" s="32"/>
      <c r="O255" s="32"/>
      <c r="P255" s="32"/>
      <c r="Q255" s="32"/>
      <c r="R255" s="32"/>
    </row>
    <row r="256" spans="1:18">
      <c r="A256" s="32">
        <v>249</v>
      </c>
      <c r="B256" s="32"/>
      <c r="C256" s="41" t="s">
        <v>1707</v>
      </c>
      <c r="D256" s="32"/>
      <c r="E256" s="32"/>
      <c r="F256" s="32"/>
      <c r="G256" s="32"/>
      <c r="H256" s="32"/>
      <c r="I256" s="41"/>
      <c r="J256" s="102"/>
      <c r="K256" s="32"/>
      <c r="L256" s="32"/>
      <c r="M256" s="32"/>
      <c r="N256" s="32"/>
      <c r="O256" s="32"/>
      <c r="P256" s="32"/>
      <c r="Q256" s="32"/>
      <c r="R256" s="32"/>
    </row>
    <row r="257" spans="1:18">
      <c r="A257" s="32">
        <v>250</v>
      </c>
      <c r="B257" s="32"/>
      <c r="C257" s="41" t="s">
        <v>195</v>
      </c>
      <c r="D257" s="32"/>
      <c r="E257" s="32"/>
      <c r="F257" s="32"/>
      <c r="G257" s="32"/>
      <c r="H257" s="32"/>
      <c r="I257" s="41" t="s">
        <v>195</v>
      </c>
      <c r="J257" s="102"/>
      <c r="K257" s="32">
        <v>0.02</v>
      </c>
      <c r="L257" s="32">
        <v>0</v>
      </c>
      <c r="M257" s="32"/>
      <c r="N257" s="32"/>
      <c r="O257" s="32"/>
      <c r="P257" s="32"/>
      <c r="Q257" s="32"/>
      <c r="R257" s="32"/>
    </row>
    <row r="258" spans="1:18">
      <c r="A258" s="32">
        <v>251</v>
      </c>
      <c r="B258" s="32"/>
      <c r="C258" s="41" t="s">
        <v>1708</v>
      </c>
      <c r="D258" s="32"/>
      <c r="E258" s="32"/>
      <c r="F258" s="32"/>
      <c r="G258" s="32"/>
      <c r="H258" s="32"/>
      <c r="I258" s="41" t="s">
        <v>1708</v>
      </c>
      <c r="J258" s="102"/>
      <c r="K258" s="32">
        <v>0.02</v>
      </c>
      <c r="L258" s="32"/>
      <c r="M258" s="32"/>
      <c r="N258" s="32"/>
      <c r="O258" s="32"/>
      <c r="P258" s="32"/>
      <c r="Q258" s="32"/>
      <c r="R258" s="32"/>
    </row>
    <row r="259" spans="1:18">
      <c r="A259" s="32">
        <v>252</v>
      </c>
      <c r="B259" s="32"/>
      <c r="C259" s="41" t="s">
        <v>1442</v>
      </c>
      <c r="D259" s="32"/>
      <c r="E259" s="32"/>
      <c r="F259" s="32"/>
      <c r="G259" s="32"/>
      <c r="H259" s="32"/>
      <c r="I259" s="41" t="s">
        <v>1442</v>
      </c>
      <c r="J259" s="97"/>
      <c r="K259" s="32">
        <v>0.02</v>
      </c>
      <c r="L259" s="32"/>
      <c r="M259" s="32"/>
      <c r="N259" s="32"/>
      <c r="O259" s="32"/>
      <c r="P259" s="32"/>
      <c r="Q259" s="32"/>
      <c r="R259" s="32"/>
    </row>
    <row r="260" spans="1:18">
      <c r="A260" s="32">
        <v>253</v>
      </c>
      <c r="B260" s="32"/>
      <c r="C260" s="41" t="s">
        <v>1709</v>
      </c>
      <c r="D260" s="32"/>
      <c r="E260" s="32"/>
      <c r="F260" s="32"/>
      <c r="G260" s="32"/>
      <c r="H260" s="32"/>
      <c r="I260" s="41" t="s">
        <v>1709</v>
      </c>
      <c r="J260" s="102"/>
      <c r="K260" s="32">
        <v>0.02</v>
      </c>
      <c r="L260" s="32"/>
      <c r="M260" s="32"/>
      <c r="N260" s="32"/>
      <c r="O260" s="32"/>
      <c r="P260" s="32"/>
      <c r="Q260" s="32"/>
      <c r="R260" s="32"/>
    </row>
    <row r="261" spans="1:18">
      <c r="A261" s="32">
        <v>254</v>
      </c>
      <c r="B261" s="32"/>
      <c r="C261" s="41" t="s">
        <v>762</v>
      </c>
      <c r="D261" s="32"/>
      <c r="E261" s="32"/>
      <c r="F261" s="32"/>
      <c r="G261" s="32"/>
      <c r="H261" s="32"/>
      <c r="I261" s="41" t="s">
        <v>762</v>
      </c>
      <c r="J261" s="102"/>
      <c r="K261" s="32">
        <v>0.02</v>
      </c>
      <c r="L261" s="32"/>
      <c r="M261" s="32"/>
      <c r="N261" s="32"/>
      <c r="O261" s="32"/>
      <c r="P261" s="32"/>
      <c r="Q261" s="32"/>
      <c r="R261" s="32"/>
    </row>
    <row r="262" spans="1:18">
      <c r="A262" s="32">
        <v>255</v>
      </c>
      <c r="B262" s="32"/>
      <c r="C262" s="41" t="s">
        <v>1710</v>
      </c>
      <c r="D262" s="32"/>
      <c r="E262" s="32"/>
      <c r="F262" s="32"/>
      <c r="G262" s="32"/>
      <c r="H262" s="32"/>
      <c r="I262" s="41" t="s">
        <v>1710</v>
      </c>
      <c r="J262" s="97"/>
      <c r="K262" s="32">
        <v>0.02</v>
      </c>
      <c r="L262" s="32"/>
      <c r="M262" s="32"/>
      <c r="N262" s="32"/>
      <c r="O262" s="32"/>
      <c r="P262" s="32"/>
      <c r="Q262" s="32"/>
      <c r="R262" s="32"/>
    </row>
    <row r="263" spans="1:18">
      <c r="A263" s="32">
        <v>256</v>
      </c>
      <c r="B263" s="32"/>
      <c r="C263" s="41" t="s">
        <v>1711</v>
      </c>
      <c r="D263" s="32"/>
      <c r="E263" s="32"/>
      <c r="F263" s="32"/>
      <c r="G263" s="32"/>
      <c r="H263" s="32"/>
      <c r="I263" s="41" t="s">
        <v>1711</v>
      </c>
      <c r="J263" s="97"/>
      <c r="K263" s="32">
        <v>0.02</v>
      </c>
      <c r="L263" s="32"/>
      <c r="M263" s="32"/>
      <c r="N263" s="32"/>
      <c r="O263" s="32"/>
      <c r="P263" s="32"/>
      <c r="Q263" s="32"/>
      <c r="R263" s="32"/>
    </row>
    <row r="264" spans="1:18">
      <c r="A264" s="32">
        <v>257</v>
      </c>
      <c r="B264" s="32"/>
      <c r="C264" s="32" t="s">
        <v>1356</v>
      </c>
      <c r="D264" s="32"/>
      <c r="E264" s="32"/>
      <c r="F264" s="32"/>
      <c r="G264" s="32"/>
      <c r="H264" s="32"/>
      <c r="I264" s="32" t="s">
        <v>1356</v>
      </c>
      <c r="J264" s="108"/>
      <c r="K264" s="32">
        <v>0.0194</v>
      </c>
      <c r="L264" s="32"/>
      <c r="M264" s="32"/>
      <c r="N264" s="32"/>
      <c r="O264" s="32"/>
      <c r="P264" s="32"/>
      <c r="Q264" s="32"/>
      <c r="R264" s="32"/>
    </row>
    <row r="265" spans="1:18">
      <c r="A265" s="32">
        <v>258</v>
      </c>
      <c r="B265" s="32"/>
      <c r="C265" s="40" t="s">
        <v>1712</v>
      </c>
      <c r="D265" s="32"/>
      <c r="E265" s="32"/>
      <c r="F265" s="32"/>
      <c r="G265" s="32"/>
      <c r="H265" s="32"/>
      <c r="I265" s="40" t="s">
        <v>1712</v>
      </c>
      <c r="J265" s="106"/>
      <c r="K265" s="32">
        <v>0.0186</v>
      </c>
      <c r="L265" s="32"/>
      <c r="M265" s="32"/>
      <c r="N265" s="32"/>
      <c r="O265" s="32"/>
      <c r="P265" s="32"/>
      <c r="Q265" s="32"/>
      <c r="R265" s="32"/>
    </row>
    <row r="266" spans="1:18">
      <c r="A266" s="32">
        <v>259</v>
      </c>
      <c r="B266" s="32"/>
      <c r="C266" s="32" t="s">
        <v>1713</v>
      </c>
      <c r="D266" s="32"/>
      <c r="E266" s="32"/>
      <c r="F266" s="32"/>
      <c r="G266" s="32"/>
      <c r="H266" s="32"/>
      <c r="I266" s="32" t="s">
        <v>1713</v>
      </c>
      <c r="J266" s="32"/>
      <c r="K266" s="32">
        <v>0.0172</v>
      </c>
      <c r="L266" s="32">
        <v>0</v>
      </c>
      <c r="M266" s="32"/>
      <c r="N266" s="32"/>
      <c r="O266" s="32"/>
      <c r="P266" s="32"/>
      <c r="Q266" s="32"/>
      <c r="R266" s="32"/>
    </row>
    <row r="267" spans="1:18">
      <c r="A267" s="32">
        <v>260</v>
      </c>
      <c r="B267" s="32"/>
      <c r="C267" s="32" t="s">
        <v>583</v>
      </c>
      <c r="D267" s="32"/>
      <c r="E267" s="32"/>
      <c r="F267" s="32"/>
      <c r="G267" s="32"/>
      <c r="H267" s="32"/>
      <c r="I267" s="32" t="s">
        <v>583</v>
      </c>
      <c r="J267" s="32"/>
      <c r="K267" s="32">
        <v>0.0166</v>
      </c>
      <c r="L267" s="32">
        <v>0</v>
      </c>
      <c r="M267" s="32"/>
      <c r="N267" s="32"/>
      <c r="O267" s="32"/>
      <c r="P267" s="32"/>
      <c r="Q267" s="32"/>
      <c r="R267" s="32"/>
    </row>
    <row r="268" spans="1:18">
      <c r="A268" s="32">
        <v>261</v>
      </c>
      <c r="B268" s="32"/>
      <c r="C268" s="32" t="s">
        <v>1714</v>
      </c>
      <c r="D268" s="32"/>
      <c r="E268" s="32"/>
      <c r="F268" s="32"/>
      <c r="G268" s="32"/>
      <c r="H268" s="32"/>
      <c r="I268" s="32" t="s">
        <v>1714</v>
      </c>
      <c r="J268" s="32"/>
      <c r="K268" s="32">
        <v>0.0158</v>
      </c>
      <c r="L268" s="32">
        <v>0</v>
      </c>
      <c r="M268" s="32"/>
      <c r="N268" s="32"/>
      <c r="O268" s="32"/>
      <c r="P268" s="32"/>
      <c r="Q268" s="32"/>
      <c r="R268" s="32"/>
    </row>
    <row r="269" spans="1:18">
      <c r="A269" s="32">
        <v>262</v>
      </c>
      <c r="B269" s="32"/>
      <c r="C269" s="41" t="s">
        <v>1715</v>
      </c>
      <c r="D269" s="32"/>
      <c r="E269" s="32"/>
      <c r="F269" s="32"/>
      <c r="G269" s="32"/>
      <c r="H269" s="32"/>
      <c r="I269" s="41" t="s">
        <v>1715</v>
      </c>
      <c r="J269" s="97"/>
      <c r="K269" s="32">
        <v>0.015</v>
      </c>
      <c r="L269" s="32"/>
      <c r="M269" s="32"/>
      <c r="N269" s="32"/>
      <c r="O269" s="32"/>
      <c r="P269" s="32"/>
      <c r="Q269" s="32"/>
      <c r="R269" s="32"/>
    </row>
    <row r="270" spans="1:18">
      <c r="A270" s="32">
        <v>263</v>
      </c>
      <c r="B270" s="32"/>
      <c r="C270" s="41" t="s">
        <v>1518</v>
      </c>
      <c r="D270" s="32"/>
      <c r="E270" s="32"/>
      <c r="F270" s="32"/>
      <c r="G270" s="32"/>
      <c r="H270" s="32"/>
      <c r="I270" s="41" t="s">
        <v>1518</v>
      </c>
      <c r="J270" s="102"/>
      <c r="K270" s="32">
        <v>0.015</v>
      </c>
      <c r="L270" s="32"/>
      <c r="M270" s="32"/>
      <c r="N270" s="32"/>
      <c r="O270" s="32"/>
      <c r="P270" s="32"/>
      <c r="Q270" s="32"/>
      <c r="R270" s="32"/>
    </row>
    <row r="271" spans="1:18">
      <c r="A271" s="32">
        <v>264</v>
      </c>
      <c r="B271" s="32"/>
      <c r="C271" s="32" t="s">
        <v>1070</v>
      </c>
      <c r="D271" s="32"/>
      <c r="E271" s="32"/>
      <c r="F271" s="32"/>
      <c r="G271" s="32"/>
      <c r="H271" s="32"/>
      <c r="I271" s="32" t="s">
        <v>1070</v>
      </c>
      <c r="J271" s="108"/>
      <c r="K271" s="32">
        <v>0.0149</v>
      </c>
      <c r="L271" s="32"/>
      <c r="M271" s="32"/>
      <c r="N271" s="32"/>
      <c r="O271" s="32"/>
      <c r="P271" s="32"/>
      <c r="Q271" s="32"/>
      <c r="R271" s="32"/>
    </row>
    <row r="272" spans="1:18">
      <c r="A272" s="32">
        <v>265</v>
      </c>
      <c r="B272" s="32"/>
      <c r="C272" s="41" t="s">
        <v>1716</v>
      </c>
      <c r="D272" s="32"/>
      <c r="E272" s="32"/>
      <c r="F272" s="32"/>
      <c r="G272" s="32"/>
      <c r="H272" s="32"/>
      <c r="I272" s="41" t="s">
        <v>1716</v>
      </c>
      <c r="J272" s="97"/>
      <c r="K272" s="32">
        <v>0.012</v>
      </c>
      <c r="L272" s="32"/>
      <c r="M272" s="32"/>
      <c r="N272" s="32"/>
      <c r="O272" s="32"/>
      <c r="P272" s="32"/>
      <c r="Q272" s="32"/>
      <c r="R272" s="32"/>
    </row>
    <row r="273" spans="1:18">
      <c r="A273" s="32">
        <v>266</v>
      </c>
      <c r="B273" s="32"/>
      <c r="C273" s="40" t="s">
        <v>1717</v>
      </c>
      <c r="D273" s="32"/>
      <c r="E273" s="32"/>
      <c r="F273" s="32"/>
      <c r="G273" s="32"/>
      <c r="H273" s="32"/>
      <c r="I273" s="40" t="s">
        <v>1717</v>
      </c>
      <c r="J273" s="106"/>
      <c r="K273" s="32">
        <v>0.0115</v>
      </c>
      <c r="L273" s="32"/>
      <c r="M273" s="32"/>
      <c r="N273" s="32"/>
      <c r="O273" s="32"/>
      <c r="P273" s="32"/>
      <c r="Q273" s="32"/>
      <c r="R273" s="32"/>
    </row>
    <row r="274" spans="1:18">
      <c r="A274" s="32">
        <v>267</v>
      </c>
      <c r="B274" s="32"/>
      <c r="C274" s="32" t="s">
        <v>746</v>
      </c>
      <c r="D274" s="32"/>
      <c r="E274" s="32"/>
      <c r="F274" s="32"/>
      <c r="G274" s="32"/>
      <c r="H274" s="32"/>
      <c r="I274" s="32" t="s">
        <v>746</v>
      </c>
      <c r="J274" s="32"/>
      <c r="K274" s="32">
        <v>0.0113</v>
      </c>
      <c r="L274" s="32">
        <v>0</v>
      </c>
      <c r="M274" s="32"/>
      <c r="N274" s="32"/>
      <c r="O274" s="32"/>
      <c r="P274" s="32"/>
      <c r="Q274" s="32"/>
      <c r="R274" s="32"/>
    </row>
    <row r="275" spans="1:18">
      <c r="A275" s="32">
        <v>268</v>
      </c>
      <c r="B275" s="32"/>
      <c r="C275" s="41" t="s">
        <v>1072</v>
      </c>
      <c r="D275" s="32"/>
      <c r="E275" s="32"/>
      <c r="F275" s="32"/>
      <c r="G275" s="32"/>
      <c r="H275" s="32"/>
      <c r="I275" s="41" t="s">
        <v>1072</v>
      </c>
      <c r="J275" s="102"/>
      <c r="K275" s="32">
        <v>0.0105</v>
      </c>
      <c r="L275" s="32"/>
      <c r="M275" s="32"/>
      <c r="N275" s="32"/>
      <c r="O275" s="32"/>
      <c r="P275" s="32"/>
      <c r="Q275" s="32"/>
      <c r="R275" s="32"/>
    </row>
    <row r="276" spans="1:18">
      <c r="A276" s="32">
        <v>269</v>
      </c>
      <c r="B276" s="32"/>
      <c r="C276" s="41" t="s">
        <v>1718</v>
      </c>
      <c r="D276" s="32"/>
      <c r="E276" s="32"/>
      <c r="F276" s="32"/>
      <c r="G276" s="32"/>
      <c r="H276" s="32"/>
      <c r="I276" s="41" t="s">
        <v>1718</v>
      </c>
      <c r="J276" s="97"/>
      <c r="K276" s="32">
        <v>0.01</v>
      </c>
      <c r="L276" s="32"/>
      <c r="M276" s="32"/>
      <c r="N276" s="32"/>
      <c r="O276" s="32"/>
      <c r="P276" s="32"/>
      <c r="Q276" s="32"/>
      <c r="R276" s="32"/>
    </row>
    <row r="277" spans="1:18">
      <c r="A277" s="32">
        <v>270</v>
      </c>
      <c r="B277" s="32"/>
      <c r="C277" s="41" t="s">
        <v>1101</v>
      </c>
      <c r="D277" s="32"/>
      <c r="E277" s="32"/>
      <c r="F277" s="32"/>
      <c r="G277" s="32"/>
      <c r="H277" s="32"/>
      <c r="I277" s="41"/>
      <c r="J277" s="102"/>
      <c r="K277" s="32"/>
      <c r="L277" s="32"/>
      <c r="M277" s="32"/>
      <c r="N277" s="32"/>
      <c r="O277" s="32"/>
      <c r="P277" s="32"/>
      <c r="Q277" s="32"/>
      <c r="R277" s="32"/>
    </row>
    <row r="278" spans="1:18">
      <c r="A278" s="32">
        <v>271</v>
      </c>
      <c r="B278" s="32"/>
      <c r="C278" s="41" t="s">
        <v>1719</v>
      </c>
      <c r="D278" s="32"/>
      <c r="E278" s="32"/>
      <c r="F278" s="32"/>
      <c r="G278" s="32"/>
      <c r="H278" s="32"/>
      <c r="I278" s="41"/>
      <c r="J278" s="97"/>
      <c r="K278" s="32"/>
      <c r="L278" s="32"/>
      <c r="M278" s="32"/>
      <c r="N278" s="32"/>
      <c r="O278" s="32"/>
      <c r="P278" s="32"/>
      <c r="Q278" s="32"/>
      <c r="R278" s="32"/>
    </row>
    <row r="279" spans="1:18">
      <c r="A279" s="32">
        <v>272</v>
      </c>
      <c r="B279" s="32"/>
      <c r="C279" s="98" t="s">
        <v>1720</v>
      </c>
      <c r="D279" s="32"/>
      <c r="E279" s="32"/>
      <c r="F279" s="32"/>
      <c r="G279" s="32"/>
      <c r="H279" s="32"/>
      <c r="I279" s="98"/>
      <c r="J279" s="107"/>
      <c r="K279" s="32"/>
      <c r="L279" s="32"/>
      <c r="M279" s="32"/>
      <c r="N279" s="32"/>
      <c r="O279" s="32"/>
      <c r="P279" s="32"/>
      <c r="Q279" s="32"/>
      <c r="R279" s="32"/>
    </row>
    <row r="280" spans="1:18">
      <c r="A280" s="32">
        <v>273</v>
      </c>
      <c r="B280" s="32"/>
      <c r="C280" s="41" t="s">
        <v>917</v>
      </c>
      <c r="D280" s="32"/>
      <c r="E280" s="32"/>
      <c r="F280" s="32"/>
      <c r="G280" s="32"/>
      <c r="H280" s="32"/>
      <c r="I280" s="41"/>
      <c r="J280" s="102"/>
      <c r="K280" s="32"/>
      <c r="L280" s="32"/>
      <c r="M280" s="32"/>
      <c r="N280" s="32"/>
      <c r="O280" s="32"/>
      <c r="P280" s="32"/>
      <c r="Q280" s="32"/>
      <c r="R280" s="32"/>
    </row>
    <row r="281" spans="1:18">
      <c r="A281" s="32">
        <v>274</v>
      </c>
      <c r="B281" s="32"/>
      <c r="C281" s="41" t="s">
        <v>1721</v>
      </c>
      <c r="D281" s="32"/>
      <c r="E281" s="32"/>
      <c r="F281" s="32"/>
      <c r="G281" s="32"/>
      <c r="H281" s="32"/>
      <c r="I281" s="41"/>
      <c r="J281" s="102"/>
      <c r="K281" s="32"/>
      <c r="L281" s="32"/>
      <c r="M281" s="32"/>
      <c r="N281" s="32"/>
      <c r="O281" s="32"/>
      <c r="P281" s="32"/>
      <c r="Q281" s="32"/>
      <c r="R281" s="32"/>
    </row>
    <row r="282" spans="1:18">
      <c r="A282" s="32">
        <v>275</v>
      </c>
      <c r="B282" s="32"/>
      <c r="C282" s="41" t="s">
        <v>1722</v>
      </c>
      <c r="D282" s="32"/>
      <c r="E282" s="32"/>
      <c r="F282" s="32"/>
      <c r="G282" s="32"/>
      <c r="H282" s="32"/>
      <c r="I282" s="41"/>
      <c r="J282" s="102"/>
      <c r="K282" s="32"/>
      <c r="L282" s="32"/>
      <c r="M282" s="32"/>
      <c r="N282" s="32"/>
      <c r="O282" s="32"/>
      <c r="P282" s="32"/>
      <c r="Q282" s="32"/>
      <c r="R282" s="32"/>
    </row>
    <row r="283" spans="1:18">
      <c r="A283" s="32">
        <v>276</v>
      </c>
      <c r="B283" s="32"/>
      <c r="C283" s="41" t="s">
        <v>1126</v>
      </c>
      <c r="D283" s="32"/>
      <c r="E283" s="32"/>
      <c r="F283" s="32"/>
      <c r="G283" s="32"/>
      <c r="H283" s="32"/>
      <c r="I283" s="41"/>
      <c r="J283" s="102"/>
      <c r="K283" s="32"/>
      <c r="L283" s="32"/>
      <c r="M283" s="32"/>
      <c r="N283" s="32"/>
      <c r="O283" s="32"/>
      <c r="P283" s="32"/>
      <c r="Q283" s="32"/>
      <c r="R283" s="32"/>
    </row>
    <row r="284" spans="1:18">
      <c r="A284" s="32">
        <v>277</v>
      </c>
      <c r="B284" s="32"/>
      <c r="C284" s="41" t="s">
        <v>1723</v>
      </c>
      <c r="D284" s="32"/>
      <c r="E284" s="32"/>
      <c r="F284" s="32"/>
      <c r="G284" s="32"/>
      <c r="H284" s="32"/>
      <c r="I284" s="41"/>
      <c r="J284" s="102"/>
      <c r="K284" s="32"/>
      <c r="L284" s="32"/>
      <c r="M284" s="32"/>
      <c r="N284" s="32"/>
      <c r="O284" s="32"/>
      <c r="P284" s="32"/>
      <c r="Q284" s="32"/>
      <c r="R284" s="32"/>
    </row>
    <row r="285" spans="1:18">
      <c r="A285" s="32">
        <v>278</v>
      </c>
      <c r="B285" s="32"/>
      <c r="C285" s="41" t="s">
        <v>366</v>
      </c>
      <c r="D285" s="32"/>
      <c r="E285" s="32"/>
      <c r="F285" s="32"/>
      <c r="G285" s="32"/>
      <c r="H285" s="32"/>
      <c r="I285" s="41"/>
      <c r="J285" s="102"/>
      <c r="K285" s="32"/>
      <c r="L285" s="32"/>
      <c r="M285" s="32"/>
      <c r="N285" s="32"/>
      <c r="O285" s="32"/>
      <c r="P285" s="32"/>
      <c r="Q285" s="32"/>
      <c r="R285" s="32"/>
    </row>
    <row r="286" spans="1:18">
      <c r="A286" s="32">
        <v>279</v>
      </c>
      <c r="B286" s="32"/>
      <c r="C286" s="41" t="s">
        <v>1515</v>
      </c>
      <c r="D286" s="32"/>
      <c r="E286" s="32"/>
      <c r="F286" s="32"/>
      <c r="G286" s="32"/>
      <c r="H286" s="32"/>
      <c r="I286" s="41" t="s">
        <v>1515</v>
      </c>
      <c r="J286" s="102"/>
      <c r="K286" s="32">
        <v>0.01</v>
      </c>
      <c r="L286" s="32"/>
      <c r="M286" s="32"/>
      <c r="N286" s="32"/>
      <c r="O286" s="32"/>
      <c r="P286" s="32"/>
      <c r="Q286" s="32"/>
      <c r="R286" s="32"/>
    </row>
    <row r="287" spans="1:18">
      <c r="A287" s="32">
        <v>280</v>
      </c>
      <c r="B287" s="32"/>
      <c r="C287" s="41" t="s">
        <v>1724</v>
      </c>
      <c r="D287" s="32"/>
      <c r="E287" s="32"/>
      <c r="F287" s="32"/>
      <c r="G287" s="32"/>
      <c r="H287" s="32"/>
      <c r="I287" s="41" t="s">
        <v>1724</v>
      </c>
      <c r="J287" s="102"/>
      <c r="K287" s="32">
        <v>0.01</v>
      </c>
      <c r="L287" s="32"/>
      <c r="M287" s="32"/>
      <c r="N287" s="32"/>
      <c r="O287" s="32"/>
      <c r="P287" s="32"/>
      <c r="Q287" s="32"/>
      <c r="R287" s="32"/>
    </row>
    <row r="288" spans="1:18">
      <c r="A288" s="32">
        <v>281</v>
      </c>
      <c r="B288" s="32"/>
      <c r="C288" s="41" t="s">
        <v>1725</v>
      </c>
      <c r="D288" s="32"/>
      <c r="E288" s="32"/>
      <c r="F288" s="32"/>
      <c r="G288" s="32"/>
      <c r="H288" s="32"/>
      <c r="I288" s="41" t="s">
        <v>1725</v>
      </c>
      <c r="J288" s="102"/>
      <c r="K288" s="32">
        <v>0.01</v>
      </c>
      <c r="L288" s="32"/>
      <c r="M288" s="32"/>
      <c r="N288" s="32"/>
      <c r="O288" s="32"/>
      <c r="P288" s="32"/>
      <c r="Q288" s="32"/>
      <c r="R288" s="32"/>
    </row>
    <row r="289" spans="1:18">
      <c r="A289" s="32">
        <v>282</v>
      </c>
      <c r="B289" s="32"/>
      <c r="C289" s="40" t="s">
        <v>1726</v>
      </c>
      <c r="D289" s="32"/>
      <c r="E289" s="32"/>
      <c r="F289" s="32"/>
      <c r="G289" s="32"/>
      <c r="H289" s="32"/>
      <c r="I289" s="40" t="s">
        <v>1726</v>
      </c>
      <c r="J289" s="106"/>
      <c r="K289" s="32">
        <v>0.009</v>
      </c>
      <c r="L289" s="32"/>
      <c r="M289" s="32"/>
      <c r="N289" s="32"/>
      <c r="O289" s="32"/>
      <c r="P289" s="32"/>
      <c r="Q289" s="32"/>
      <c r="R289" s="32"/>
    </row>
    <row r="290" spans="1:18">
      <c r="A290" s="32">
        <v>283</v>
      </c>
      <c r="B290" s="32"/>
      <c r="C290" s="32" t="s">
        <v>1314</v>
      </c>
      <c r="D290" s="32"/>
      <c r="E290" s="32"/>
      <c r="F290" s="32"/>
      <c r="G290" s="32"/>
      <c r="H290" s="32"/>
      <c r="I290" s="32" t="s">
        <v>1314</v>
      </c>
      <c r="J290" s="32"/>
      <c r="K290" s="32">
        <v>0.0089</v>
      </c>
      <c r="L290" s="32">
        <v>0</v>
      </c>
      <c r="M290" s="32"/>
      <c r="N290" s="32"/>
      <c r="O290" s="32"/>
      <c r="P290" s="32"/>
      <c r="Q290" s="32"/>
      <c r="R290" s="32"/>
    </row>
    <row r="291" spans="1:18">
      <c r="A291" s="32">
        <v>284</v>
      </c>
      <c r="B291" s="32"/>
      <c r="C291" s="40" t="s">
        <v>1727</v>
      </c>
      <c r="D291" s="32"/>
      <c r="E291" s="32"/>
      <c r="F291" s="32"/>
      <c r="G291" s="32"/>
      <c r="H291" s="32"/>
      <c r="I291" s="40" t="s">
        <v>1727</v>
      </c>
      <c r="J291" s="106"/>
      <c r="K291" s="32">
        <v>0.0089</v>
      </c>
      <c r="L291" s="32"/>
      <c r="M291" s="32"/>
      <c r="N291" s="32"/>
      <c r="O291" s="32"/>
      <c r="P291" s="32"/>
      <c r="Q291" s="32"/>
      <c r="R291" s="32"/>
    </row>
    <row r="292" spans="1:18">
      <c r="A292" s="32">
        <v>285</v>
      </c>
      <c r="B292" s="32"/>
      <c r="C292" s="41" t="s">
        <v>1347</v>
      </c>
      <c r="D292" s="32"/>
      <c r="E292" s="32"/>
      <c r="F292" s="32"/>
      <c r="G292" s="32"/>
      <c r="H292" s="32"/>
      <c r="I292" s="41" t="s">
        <v>1347</v>
      </c>
      <c r="J292" s="97"/>
      <c r="K292" s="32">
        <v>0.0075</v>
      </c>
      <c r="L292" s="32"/>
      <c r="M292" s="32"/>
      <c r="N292" s="32"/>
      <c r="O292" s="32"/>
      <c r="P292" s="32"/>
      <c r="Q292" s="32"/>
      <c r="R292" s="32"/>
    </row>
    <row r="293" spans="1:18">
      <c r="A293" s="32">
        <v>286</v>
      </c>
      <c r="B293" s="32"/>
      <c r="C293" s="40" t="s">
        <v>1076</v>
      </c>
      <c r="D293" s="32"/>
      <c r="E293" s="32"/>
      <c r="F293" s="32"/>
      <c r="G293" s="32"/>
      <c r="H293" s="32"/>
      <c r="I293" s="40" t="s">
        <v>1076</v>
      </c>
      <c r="J293" s="106"/>
      <c r="K293" s="32">
        <v>0.0069</v>
      </c>
      <c r="L293" s="32"/>
      <c r="M293" s="32"/>
      <c r="N293" s="32"/>
      <c r="O293" s="32"/>
      <c r="P293" s="32"/>
      <c r="Q293" s="32"/>
      <c r="R293" s="32"/>
    </row>
    <row r="294" spans="1:18">
      <c r="A294" s="32">
        <v>287</v>
      </c>
      <c r="B294" s="32"/>
      <c r="C294" s="40" t="s">
        <v>1728</v>
      </c>
      <c r="D294" s="32"/>
      <c r="E294" s="32"/>
      <c r="F294" s="32"/>
      <c r="G294" s="32"/>
      <c r="H294" s="32"/>
      <c r="I294" s="40" t="s">
        <v>1728</v>
      </c>
      <c r="J294" s="106"/>
      <c r="K294" s="32">
        <v>0.0064</v>
      </c>
      <c r="L294" s="32"/>
      <c r="M294" s="32"/>
      <c r="N294" s="32"/>
      <c r="O294" s="32"/>
      <c r="P294" s="32"/>
      <c r="Q294" s="32"/>
      <c r="R294" s="32"/>
    </row>
    <row r="295" spans="1:18">
      <c r="A295" s="32">
        <v>288</v>
      </c>
      <c r="B295" s="32"/>
      <c r="C295" s="41" t="s">
        <v>1729</v>
      </c>
      <c r="D295" s="32"/>
      <c r="E295" s="32"/>
      <c r="F295" s="32"/>
      <c r="G295" s="32"/>
      <c r="H295" s="32"/>
      <c r="I295" s="41"/>
      <c r="J295" s="97"/>
      <c r="K295" s="32"/>
      <c r="L295" s="32"/>
      <c r="M295" s="32"/>
      <c r="N295" s="32"/>
      <c r="O295" s="32"/>
      <c r="P295" s="32"/>
      <c r="Q295" s="32"/>
      <c r="R295" s="32"/>
    </row>
    <row r="296" spans="1:18">
      <c r="A296" s="32">
        <v>289</v>
      </c>
      <c r="B296" s="32"/>
      <c r="C296" s="41" t="s">
        <v>928</v>
      </c>
      <c r="D296" s="32"/>
      <c r="E296" s="32"/>
      <c r="F296" s="32"/>
      <c r="G296" s="32"/>
      <c r="H296" s="32"/>
      <c r="I296" s="41" t="s">
        <v>928</v>
      </c>
      <c r="J296" s="97"/>
      <c r="K296" s="32">
        <v>0.006</v>
      </c>
      <c r="L296" s="32"/>
      <c r="M296" s="32"/>
      <c r="N296" s="32"/>
      <c r="O296" s="32"/>
      <c r="P296" s="32"/>
      <c r="Q296" s="32"/>
      <c r="R296" s="32"/>
    </row>
    <row r="297" spans="1:18">
      <c r="A297" s="32">
        <v>290</v>
      </c>
      <c r="B297" s="32"/>
      <c r="C297" s="41" t="s">
        <v>1730</v>
      </c>
      <c r="D297" s="32"/>
      <c r="E297" s="32"/>
      <c r="F297" s="32"/>
      <c r="G297" s="32"/>
      <c r="H297" s="32"/>
      <c r="I297" s="41" t="s">
        <v>1730</v>
      </c>
      <c r="J297" s="102"/>
      <c r="K297" s="32">
        <v>0.006</v>
      </c>
      <c r="L297" s="32"/>
      <c r="M297" s="32"/>
      <c r="N297" s="32"/>
      <c r="O297" s="32"/>
      <c r="P297" s="32"/>
      <c r="Q297" s="32"/>
      <c r="R297" s="32"/>
    </row>
    <row r="298" spans="1:18">
      <c r="A298" s="32">
        <v>291</v>
      </c>
      <c r="B298" s="32"/>
      <c r="C298" s="41" t="s">
        <v>1731</v>
      </c>
      <c r="D298" s="32"/>
      <c r="E298" s="32"/>
      <c r="F298" s="32"/>
      <c r="G298" s="32"/>
      <c r="H298" s="32"/>
      <c r="I298" s="41" t="s">
        <v>1731</v>
      </c>
      <c r="J298" s="102"/>
      <c r="K298" s="32">
        <v>0.0055</v>
      </c>
      <c r="L298" s="32"/>
      <c r="M298" s="32"/>
      <c r="N298" s="32"/>
      <c r="O298" s="32"/>
      <c r="P298" s="32"/>
      <c r="Q298" s="32"/>
      <c r="R298" s="32"/>
    </row>
    <row r="299" spans="1:18">
      <c r="A299" s="32">
        <v>292</v>
      </c>
      <c r="B299" s="32"/>
      <c r="C299" s="32" t="s">
        <v>345</v>
      </c>
      <c r="D299" s="32"/>
      <c r="E299" s="32"/>
      <c r="F299" s="32"/>
      <c r="G299" s="32"/>
      <c r="H299" s="32"/>
      <c r="I299" s="32" t="s">
        <v>345</v>
      </c>
      <c r="J299" s="32"/>
      <c r="K299" s="32">
        <v>0.0053</v>
      </c>
      <c r="L299" s="32">
        <v>0</v>
      </c>
      <c r="M299" s="32"/>
      <c r="N299" s="32"/>
      <c r="O299" s="32"/>
      <c r="P299" s="32"/>
      <c r="Q299" s="32"/>
      <c r="R299" s="32"/>
    </row>
    <row r="300" spans="1:18">
      <c r="A300" s="32">
        <v>293</v>
      </c>
      <c r="B300" s="32"/>
      <c r="C300" s="41" t="s">
        <v>1732</v>
      </c>
      <c r="D300" s="32"/>
      <c r="E300" s="32"/>
      <c r="F300" s="32"/>
      <c r="G300" s="32"/>
      <c r="H300" s="32"/>
      <c r="I300" s="41"/>
      <c r="J300" s="102"/>
      <c r="K300" s="32"/>
      <c r="L300" s="32"/>
      <c r="M300" s="32"/>
      <c r="N300" s="32"/>
      <c r="O300" s="32"/>
      <c r="P300" s="32"/>
      <c r="Q300" s="32"/>
      <c r="R300" s="32"/>
    </row>
    <row r="301" spans="1:18">
      <c r="A301" s="32">
        <v>294</v>
      </c>
      <c r="B301" s="32"/>
      <c r="C301" s="41" t="s">
        <v>1733</v>
      </c>
      <c r="D301" s="32"/>
      <c r="E301" s="32"/>
      <c r="F301" s="32"/>
      <c r="G301" s="32"/>
      <c r="H301" s="32"/>
      <c r="I301" s="41"/>
      <c r="J301" s="102"/>
      <c r="K301" s="32"/>
      <c r="L301" s="32"/>
      <c r="M301" s="32"/>
      <c r="N301" s="32"/>
      <c r="O301" s="32"/>
      <c r="P301" s="32"/>
      <c r="Q301" s="32"/>
      <c r="R301" s="32"/>
    </row>
    <row r="302" spans="1:18">
      <c r="A302" s="32">
        <v>295</v>
      </c>
      <c r="B302" s="32"/>
      <c r="C302" s="41" t="s">
        <v>1734</v>
      </c>
      <c r="D302" s="32"/>
      <c r="E302" s="32"/>
      <c r="F302" s="32"/>
      <c r="G302" s="32"/>
      <c r="H302" s="32"/>
      <c r="I302" s="41" t="s">
        <v>1734</v>
      </c>
      <c r="J302" s="97"/>
      <c r="K302" s="32">
        <v>0.005</v>
      </c>
      <c r="L302" s="32"/>
      <c r="M302" s="32"/>
      <c r="N302" s="32"/>
      <c r="O302" s="32"/>
      <c r="P302" s="32"/>
      <c r="Q302" s="32"/>
      <c r="R302" s="32"/>
    </row>
    <row r="303" spans="1:18">
      <c r="A303" s="32">
        <v>296</v>
      </c>
      <c r="B303" s="32"/>
      <c r="C303" s="32" t="s">
        <v>1735</v>
      </c>
      <c r="D303" s="32"/>
      <c r="E303" s="32"/>
      <c r="F303" s="32"/>
      <c r="G303" s="32"/>
      <c r="H303" s="32"/>
      <c r="I303" s="32" t="s">
        <v>1735</v>
      </c>
      <c r="J303" s="108"/>
      <c r="K303" s="32">
        <v>0.0048</v>
      </c>
      <c r="L303" s="32"/>
      <c r="M303" s="32"/>
      <c r="N303" s="32"/>
      <c r="O303" s="32"/>
      <c r="P303" s="32"/>
      <c r="Q303" s="32"/>
      <c r="R303" s="32"/>
    </row>
    <row r="304" spans="1:18">
      <c r="A304" s="32">
        <v>297</v>
      </c>
      <c r="B304" s="32"/>
      <c r="C304" s="40" t="s">
        <v>1736</v>
      </c>
      <c r="D304" s="32"/>
      <c r="E304" s="32"/>
      <c r="F304" s="32"/>
      <c r="G304" s="32"/>
      <c r="H304" s="32"/>
      <c r="I304" s="40" t="s">
        <v>1736</v>
      </c>
      <c r="J304" s="106"/>
      <c r="K304" s="32">
        <v>0.0045</v>
      </c>
      <c r="L304" s="32"/>
      <c r="M304" s="32"/>
      <c r="N304" s="32"/>
      <c r="O304" s="32"/>
      <c r="P304" s="32"/>
      <c r="Q304" s="32"/>
      <c r="R304" s="32"/>
    </row>
    <row r="305" spans="1:18">
      <c r="A305" s="32">
        <v>298</v>
      </c>
      <c r="B305" s="32"/>
      <c r="C305" s="41" t="s">
        <v>1737</v>
      </c>
      <c r="D305" s="32"/>
      <c r="E305" s="32"/>
      <c r="F305" s="32"/>
      <c r="G305" s="32"/>
      <c r="H305" s="32"/>
      <c r="I305" s="41" t="s">
        <v>1737</v>
      </c>
      <c r="J305" s="97"/>
      <c r="K305" s="32">
        <v>0.0044</v>
      </c>
      <c r="L305" s="32"/>
      <c r="M305" s="32"/>
      <c r="N305" s="32"/>
      <c r="O305" s="32"/>
      <c r="P305" s="32"/>
      <c r="Q305" s="32"/>
      <c r="R305" s="32"/>
    </row>
    <row r="306" spans="1:18">
      <c r="A306" s="32">
        <v>299</v>
      </c>
      <c r="B306" s="32"/>
      <c r="C306" s="41" t="s">
        <v>679</v>
      </c>
      <c r="D306" s="32"/>
      <c r="E306" s="32"/>
      <c r="F306" s="32"/>
      <c r="G306" s="32"/>
      <c r="H306" s="32"/>
      <c r="I306" s="41" t="s">
        <v>679</v>
      </c>
      <c r="J306" s="102"/>
      <c r="K306" s="32">
        <v>0.0043</v>
      </c>
      <c r="L306" s="32"/>
      <c r="M306" s="32"/>
      <c r="N306" s="32"/>
      <c r="O306" s="32"/>
      <c r="P306" s="32"/>
      <c r="Q306" s="32"/>
      <c r="R306" s="32"/>
    </row>
    <row r="307" spans="1:18">
      <c r="A307" s="32">
        <v>300</v>
      </c>
      <c r="B307" s="32"/>
      <c r="C307" s="41" t="s">
        <v>1738</v>
      </c>
      <c r="D307" s="32"/>
      <c r="E307" s="32"/>
      <c r="F307" s="32"/>
      <c r="G307" s="32"/>
      <c r="H307" s="32"/>
      <c r="I307" s="41" t="s">
        <v>1738</v>
      </c>
      <c r="J307" s="102"/>
      <c r="K307" s="32">
        <v>0.004</v>
      </c>
      <c r="L307" s="32"/>
      <c r="M307" s="32"/>
      <c r="N307" s="32"/>
      <c r="O307" s="32"/>
      <c r="P307" s="32"/>
      <c r="Q307" s="32"/>
      <c r="R307" s="32"/>
    </row>
    <row r="308" spans="1:18">
      <c r="A308" s="32">
        <v>301</v>
      </c>
      <c r="B308" s="32"/>
      <c r="C308" s="41" t="s">
        <v>1739</v>
      </c>
      <c r="D308" s="32"/>
      <c r="E308" s="32"/>
      <c r="F308" s="32"/>
      <c r="G308" s="32"/>
      <c r="H308" s="32"/>
      <c r="I308" s="41" t="s">
        <v>1739</v>
      </c>
      <c r="J308" s="97"/>
      <c r="K308" s="32">
        <v>0.004</v>
      </c>
      <c r="L308" s="32"/>
      <c r="M308" s="32"/>
      <c r="N308" s="32"/>
      <c r="O308" s="32"/>
      <c r="P308" s="32"/>
      <c r="Q308" s="32"/>
      <c r="R308" s="32"/>
    </row>
    <row r="309" spans="1:18">
      <c r="A309" s="32">
        <v>302</v>
      </c>
      <c r="B309" s="32"/>
      <c r="C309" s="40" t="s">
        <v>1740</v>
      </c>
      <c r="D309" s="32"/>
      <c r="E309" s="32"/>
      <c r="F309" s="32"/>
      <c r="G309" s="32"/>
      <c r="H309" s="32"/>
      <c r="I309" s="40" t="s">
        <v>1740</v>
      </c>
      <c r="J309" s="106"/>
      <c r="K309" s="32">
        <v>0.004</v>
      </c>
      <c r="L309" s="32"/>
      <c r="M309" s="32"/>
      <c r="N309" s="32"/>
      <c r="O309" s="32"/>
      <c r="P309" s="32"/>
      <c r="Q309" s="32"/>
      <c r="R309" s="32"/>
    </row>
    <row r="310" spans="1:18">
      <c r="A310" s="32">
        <v>303</v>
      </c>
      <c r="B310" s="32"/>
      <c r="C310" s="40" t="s">
        <v>303</v>
      </c>
      <c r="D310" s="32"/>
      <c r="E310" s="32"/>
      <c r="F310" s="32"/>
      <c r="G310" s="32"/>
      <c r="H310" s="32"/>
      <c r="I310" s="40" t="s">
        <v>303</v>
      </c>
      <c r="J310" s="106"/>
      <c r="K310" s="32">
        <v>0.0038</v>
      </c>
      <c r="L310" s="32"/>
      <c r="M310" s="32"/>
      <c r="N310" s="32"/>
      <c r="O310" s="32"/>
      <c r="P310" s="32"/>
      <c r="Q310" s="32"/>
      <c r="R310" s="32"/>
    </row>
    <row r="311" spans="1:18">
      <c r="A311" s="32">
        <v>304</v>
      </c>
      <c r="B311" s="32"/>
      <c r="C311" s="40" t="s">
        <v>1741</v>
      </c>
      <c r="D311" s="32"/>
      <c r="E311" s="32"/>
      <c r="F311" s="32"/>
      <c r="G311" s="32"/>
      <c r="H311" s="32"/>
      <c r="I311" s="40" t="s">
        <v>1741</v>
      </c>
      <c r="J311" s="106"/>
      <c r="K311" s="32">
        <v>0.0037</v>
      </c>
      <c r="L311" s="32"/>
      <c r="M311" s="32"/>
      <c r="N311" s="32"/>
      <c r="O311" s="32"/>
      <c r="P311" s="32"/>
      <c r="Q311" s="32"/>
      <c r="R311" s="32"/>
    </row>
    <row r="312" spans="1:18">
      <c r="A312" s="32">
        <v>305</v>
      </c>
      <c r="B312" s="32"/>
      <c r="C312" s="41" t="s">
        <v>1742</v>
      </c>
      <c r="D312" s="32"/>
      <c r="E312" s="32"/>
      <c r="F312" s="32"/>
      <c r="G312" s="32"/>
      <c r="H312" s="32"/>
      <c r="I312" s="41" t="s">
        <v>1742</v>
      </c>
      <c r="J312" s="102"/>
      <c r="K312" s="32">
        <v>0.0036</v>
      </c>
      <c r="L312" s="32"/>
      <c r="M312" s="32"/>
      <c r="N312" s="32"/>
      <c r="O312" s="32"/>
      <c r="P312" s="32"/>
      <c r="Q312" s="32"/>
      <c r="R312" s="32"/>
    </row>
    <row r="313" spans="1:18">
      <c r="A313" s="32">
        <v>306</v>
      </c>
      <c r="B313" s="32"/>
      <c r="C313" s="40" t="s">
        <v>1743</v>
      </c>
      <c r="D313" s="32"/>
      <c r="E313" s="32"/>
      <c r="F313" s="32"/>
      <c r="G313" s="32"/>
      <c r="H313" s="32"/>
      <c r="I313" s="40" t="s">
        <v>1743</v>
      </c>
      <c r="J313" s="106"/>
      <c r="K313" s="32">
        <v>0.0036</v>
      </c>
      <c r="L313" s="32"/>
      <c r="M313" s="32"/>
      <c r="N313" s="32"/>
      <c r="O313" s="32"/>
      <c r="P313" s="32"/>
      <c r="Q313" s="32"/>
      <c r="R313" s="32"/>
    </row>
    <row r="314" spans="1:18">
      <c r="A314" s="32">
        <v>307</v>
      </c>
      <c r="B314" s="32"/>
      <c r="C314" s="40" t="s">
        <v>566</v>
      </c>
      <c r="D314" s="32"/>
      <c r="E314" s="32"/>
      <c r="F314" s="32"/>
      <c r="G314" s="32"/>
      <c r="H314" s="32"/>
      <c r="I314" s="40" t="s">
        <v>566</v>
      </c>
      <c r="J314" s="106"/>
      <c r="K314" s="32">
        <v>0.0036</v>
      </c>
      <c r="L314" s="32"/>
      <c r="M314" s="32"/>
      <c r="N314" s="32"/>
      <c r="O314" s="32"/>
      <c r="P314" s="32"/>
      <c r="Q314" s="32"/>
      <c r="R314" s="32"/>
    </row>
    <row r="315" spans="1:18">
      <c r="A315" s="32">
        <v>308</v>
      </c>
      <c r="B315" s="32"/>
      <c r="C315" s="40" t="s">
        <v>1744</v>
      </c>
      <c r="D315" s="32"/>
      <c r="E315" s="32"/>
      <c r="F315" s="32"/>
      <c r="G315" s="32"/>
      <c r="H315" s="32"/>
      <c r="I315" s="40" t="s">
        <v>1744</v>
      </c>
      <c r="J315" s="106"/>
      <c r="K315" s="32">
        <v>0.0035</v>
      </c>
      <c r="L315" s="32"/>
      <c r="M315" s="32"/>
      <c r="N315" s="32"/>
      <c r="O315" s="32"/>
      <c r="P315" s="32"/>
      <c r="Q315" s="32"/>
      <c r="R315" s="32"/>
    </row>
    <row r="316" spans="1:18">
      <c r="A316" s="32">
        <v>309</v>
      </c>
      <c r="B316" s="32"/>
      <c r="C316" s="32" t="s">
        <v>1745</v>
      </c>
      <c r="D316" s="32"/>
      <c r="E316" s="32"/>
      <c r="F316" s="32"/>
      <c r="G316" s="32"/>
      <c r="H316" s="32"/>
      <c r="I316" s="32"/>
      <c r="J316" s="108"/>
      <c r="K316" s="32"/>
      <c r="L316" s="32"/>
      <c r="M316" s="32"/>
      <c r="N316" s="32"/>
      <c r="O316" s="32"/>
      <c r="P316" s="32"/>
      <c r="Q316" s="32"/>
      <c r="R316" s="32"/>
    </row>
    <row r="317" spans="1:18">
      <c r="A317" s="32">
        <v>310</v>
      </c>
      <c r="B317" s="32"/>
      <c r="C317" s="41" t="s">
        <v>478</v>
      </c>
      <c r="D317" s="32"/>
      <c r="E317" s="32"/>
      <c r="F317" s="32"/>
      <c r="G317" s="32"/>
      <c r="H317" s="32"/>
      <c r="I317" s="41" t="s">
        <v>478</v>
      </c>
      <c r="J317" s="102"/>
      <c r="K317" s="32">
        <v>0.0035</v>
      </c>
      <c r="L317" s="32"/>
      <c r="M317" s="32"/>
      <c r="N317" s="32"/>
      <c r="O317" s="32"/>
      <c r="P317" s="32"/>
      <c r="Q317" s="32"/>
      <c r="R317" s="32"/>
    </row>
    <row r="318" spans="1:18">
      <c r="A318" s="32">
        <v>311</v>
      </c>
      <c r="B318" s="32"/>
      <c r="C318" s="32" t="s">
        <v>1003</v>
      </c>
      <c r="D318" s="32"/>
      <c r="E318" s="32"/>
      <c r="F318" s="32"/>
      <c r="G318" s="32"/>
      <c r="H318" s="32"/>
      <c r="I318" s="32" t="s">
        <v>1003</v>
      </c>
      <c r="J318" s="32"/>
      <c r="K318" s="32">
        <v>0.0032</v>
      </c>
      <c r="L318" s="32">
        <v>0</v>
      </c>
      <c r="M318" s="32"/>
      <c r="N318" s="32"/>
      <c r="O318" s="32"/>
      <c r="P318" s="32"/>
      <c r="Q318" s="32"/>
      <c r="R318" s="32"/>
    </row>
    <row r="319" spans="1:18">
      <c r="A319" s="32">
        <v>312</v>
      </c>
      <c r="B319" s="32"/>
      <c r="C319" s="32" t="s">
        <v>1746</v>
      </c>
      <c r="D319" s="32"/>
      <c r="E319" s="32"/>
      <c r="F319" s="32"/>
      <c r="G319" s="32"/>
      <c r="H319" s="32"/>
      <c r="I319" s="32" t="s">
        <v>1746</v>
      </c>
      <c r="J319" s="108"/>
      <c r="K319" s="32">
        <v>0.0031</v>
      </c>
      <c r="L319" s="32"/>
      <c r="M319" s="32"/>
      <c r="N319" s="32"/>
      <c r="O319" s="32"/>
      <c r="P319" s="32"/>
      <c r="Q319" s="32"/>
      <c r="R319" s="32"/>
    </row>
    <row r="320" spans="1:18">
      <c r="A320" s="32">
        <v>313</v>
      </c>
      <c r="B320" s="32"/>
      <c r="C320" s="41" t="s">
        <v>1747</v>
      </c>
      <c r="D320" s="32"/>
      <c r="E320" s="32"/>
      <c r="F320" s="32"/>
      <c r="G320" s="32"/>
      <c r="H320" s="32"/>
      <c r="I320" s="41" t="s">
        <v>1747</v>
      </c>
      <c r="J320" s="97"/>
      <c r="K320" s="32">
        <v>0.003</v>
      </c>
      <c r="L320" s="32"/>
      <c r="M320" s="32"/>
      <c r="N320" s="32"/>
      <c r="O320" s="32"/>
      <c r="P320" s="32"/>
      <c r="Q320" s="32"/>
      <c r="R320" s="32"/>
    </row>
    <row r="321" spans="1:18">
      <c r="A321" s="32">
        <v>314</v>
      </c>
      <c r="B321" s="32"/>
      <c r="C321" s="40" t="s">
        <v>1748</v>
      </c>
      <c r="D321" s="32"/>
      <c r="E321" s="32"/>
      <c r="F321" s="32"/>
      <c r="G321" s="32"/>
      <c r="H321" s="32"/>
      <c r="I321" s="40"/>
      <c r="J321" s="106"/>
      <c r="K321" s="32"/>
      <c r="L321" s="32"/>
      <c r="M321" s="32"/>
      <c r="N321" s="32"/>
      <c r="O321" s="32"/>
      <c r="P321" s="32"/>
      <c r="Q321" s="32"/>
      <c r="R321" s="32"/>
    </row>
    <row r="322" spans="1:18">
      <c r="A322" s="32">
        <v>315</v>
      </c>
      <c r="B322" s="32"/>
      <c r="C322" s="41" t="s">
        <v>1749</v>
      </c>
      <c r="D322" s="32"/>
      <c r="E322" s="32"/>
      <c r="F322" s="32"/>
      <c r="G322" s="32"/>
      <c r="H322" s="32"/>
      <c r="I322" s="41" t="s">
        <v>1749</v>
      </c>
      <c r="J322" s="102"/>
      <c r="K322" s="32">
        <v>0.003</v>
      </c>
      <c r="L322" s="32"/>
      <c r="M322" s="32"/>
      <c r="N322" s="32"/>
      <c r="O322" s="32"/>
      <c r="P322" s="32"/>
      <c r="Q322" s="32"/>
      <c r="R322" s="32"/>
    </row>
    <row r="323" spans="1:18">
      <c r="A323" s="32">
        <v>316</v>
      </c>
      <c r="B323" s="32"/>
      <c r="C323" s="41" t="s">
        <v>1750</v>
      </c>
      <c r="D323" s="32"/>
      <c r="E323" s="32"/>
      <c r="F323" s="32"/>
      <c r="G323" s="32"/>
      <c r="H323" s="32"/>
      <c r="I323" s="41" t="s">
        <v>1750</v>
      </c>
      <c r="J323" s="97"/>
      <c r="K323" s="32">
        <v>0.003</v>
      </c>
      <c r="L323" s="32"/>
      <c r="M323" s="32"/>
      <c r="N323" s="32"/>
      <c r="O323" s="32"/>
      <c r="P323" s="32"/>
      <c r="Q323" s="32"/>
      <c r="R323" s="32"/>
    </row>
    <row r="324" spans="1:18">
      <c r="A324" s="32">
        <v>317</v>
      </c>
      <c r="B324" s="32"/>
      <c r="C324" s="40" t="s">
        <v>1751</v>
      </c>
      <c r="D324" s="32"/>
      <c r="E324" s="32"/>
      <c r="F324" s="32"/>
      <c r="G324" s="32"/>
      <c r="H324" s="32"/>
      <c r="I324" s="40" t="s">
        <v>1751</v>
      </c>
      <c r="J324" s="106"/>
      <c r="K324" s="32">
        <v>0.003</v>
      </c>
      <c r="L324" s="32"/>
      <c r="M324" s="32"/>
      <c r="N324" s="32"/>
      <c r="O324" s="32"/>
      <c r="P324" s="32"/>
      <c r="Q324" s="32"/>
      <c r="R324" s="32"/>
    </row>
    <row r="325" spans="1:18">
      <c r="A325" s="32">
        <v>318</v>
      </c>
      <c r="B325" s="32"/>
      <c r="C325" s="41" t="s">
        <v>1752</v>
      </c>
      <c r="D325" s="32"/>
      <c r="E325" s="32"/>
      <c r="F325" s="32"/>
      <c r="G325" s="32"/>
      <c r="H325" s="32"/>
      <c r="I325" s="41" t="s">
        <v>1752</v>
      </c>
      <c r="J325" s="102"/>
      <c r="K325" s="32">
        <v>0.003</v>
      </c>
      <c r="L325" s="32"/>
      <c r="M325" s="32"/>
      <c r="N325" s="32"/>
      <c r="O325" s="32"/>
      <c r="P325" s="32"/>
      <c r="Q325" s="32"/>
      <c r="R325" s="32"/>
    </row>
    <row r="326" spans="1:18">
      <c r="A326" s="32">
        <v>319</v>
      </c>
      <c r="B326" s="32"/>
      <c r="C326" s="40" t="s">
        <v>74</v>
      </c>
      <c r="D326" s="32"/>
      <c r="E326" s="32"/>
      <c r="F326" s="32"/>
      <c r="G326" s="32"/>
      <c r="H326" s="32"/>
      <c r="I326" s="40" t="s">
        <v>74</v>
      </c>
      <c r="J326" s="106"/>
      <c r="K326" s="32">
        <v>0.0028</v>
      </c>
      <c r="L326" s="32"/>
      <c r="M326" s="32"/>
      <c r="N326" s="32"/>
      <c r="O326" s="32"/>
      <c r="P326" s="32"/>
      <c r="Q326" s="32"/>
      <c r="R326" s="32"/>
    </row>
    <row r="327" spans="1:18">
      <c r="A327" s="32">
        <v>320</v>
      </c>
      <c r="B327" s="32"/>
      <c r="C327" s="59" t="s">
        <v>1753</v>
      </c>
      <c r="D327" s="32"/>
      <c r="E327" s="32"/>
      <c r="F327" s="32"/>
      <c r="G327" s="32"/>
      <c r="H327" s="32"/>
      <c r="I327" s="59" t="s">
        <v>1753</v>
      </c>
      <c r="J327" s="105"/>
      <c r="K327" s="32">
        <v>0.0028</v>
      </c>
      <c r="L327" s="32"/>
      <c r="M327" s="32"/>
      <c r="N327" s="32"/>
      <c r="O327" s="32"/>
      <c r="P327" s="32"/>
      <c r="Q327" s="32"/>
      <c r="R327" s="32"/>
    </row>
    <row r="328" spans="1:18">
      <c r="A328" s="32">
        <v>321</v>
      </c>
      <c r="B328" s="32"/>
      <c r="C328" s="98" t="s">
        <v>1754</v>
      </c>
      <c r="D328" s="32"/>
      <c r="E328" s="32"/>
      <c r="F328" s="32"/>
      <c r="G328" s="32"/>
      <c r="H328" s="32"/>
      <c r="I328" s="98" t="s">
        <v>1754</v>
      </c>
      <c r="J328" s="101"/>
      <c r="K328" s="32">
        <v>0.0012</v>
      </c>
      <c r="L328" s="32">
        <v>0.0016</v>
      </c>
      <c r="M328" s="32"/>
      <c r="N328" s="32"/>
      <c r="O328" s="32"/>
      <c r="P328" s="32"/>
      <c r="Q328" s="32"/>
      <c r="R328" s="32"/>
    </row>
    <row r="329" spans="1:18">
      <c r="A329" s="32">
        <v>322</v>
      </c>
      <c r="B329" s="32"/>
      <c r="C329" s="41" t="s">
        <v>1755</v>
      </c>
      <c r="D329" s="32"/>
      <c r="E329" s="32"/>
      <c r="F329" s="32"/>
      <c r="G329" s="32"/>
      <c r="H329" s="32"/>
      <c r="I329" s="41" t="s">
        <v>1755</v>
      </c>
      <c r="J329" s="97"/>
      <c r="K329" s="32">
        <v>0.0027</v>
      </c>
      <c r="L329" s="32"/>
      <c r="M329" s="32"/>
      <c r="N329" s="32"/>
      <c r="O329" s="32"/>
      <c r="P329" s="32"/>
      <c r="Q329" s="32"/>
      <c r="R329" s="32"/>
    </row>
    <row r="330" spans="1:18">
      <c r="A330" s="32">
        <v>323</v>
      </c>
      <c r="B330" s="32"/>
      <c r="C330" s="40" t="s">
        <v>750</v>
      </c>
      <c r="D330" s="32"/>
      <c r="E330" s="32"/>
      <c r="F330" s="32"/>
      <c r="G330" s="32"/>
      <c r="H330" s="32"/>
      <c r="I330" s="40" t="s">
        <v>750</v>
      </c>
      <c r="J330" s="106"/>
      <c r="K330" s="32">
        <v>0.0023</v>
      </c>
      <c r="L330" s="32"/>
      <c r="M330" s="32"/>
      <c r="N330" s="32"/>
      <c r="O330" s="32"/>
      <c r="P330" s="32"/>
      <c r="Q330" s="32"/>
      <c r="R330" s="32"/>
    </row>
    <row r="331" spans="1:18">
      <c r="A331" s="32">
        <v>324</v>
      </c>
      <c r="B331" s="32"/>
      <c r="C331" s="40" t="s">
        <v>1756</v>
      </c>
      <c r="D331" s="32"/>
      <c r="E331" s="32"/>
      <c r="F331" s="32"/>
      <c r="G331" s="32"/>
      <c r="H331" s="32"/>
      <c r="I331" s="40" t="s">
        <v>1756</v>
      </c>
      <c r="J331" s="106"/>
      <c r="K331" s="32">
        <v>0.0021</v>
      </c>
      <c r="L331" s="32"/>
      <c r="M331" s="32"/>
      <c r="N331" s="32"/>
      <c r="O331" s="32"/>
      <c r="P331" s="32"/>
      <c r="Q331" s="32"/>
      <c r="R331" s="32"/>
    </row>
    <row r="332" spans="1:18">
      <c r="A332" s="32">
        <v>325</v>
      </c>
      <c r="B332" s="32"/>
      <c r="C332" s="32" t="s">
        <v>1757</v>
      </c>
      <c r="D332" s="32"/>
      <c r="E332" s="32"/>
      <c r="F332" s="32"/>
      <c r="G332" s="32"/>
      <c r="H332" s="32"/>
      <c r="I332" s="32" t="s">
        <v>1757</v>
      </c>
      <c r="J332" s="32"/>
      <c r="K332" s="32">
        <v>0.002</v>
      </c>
      <c r="L332" s="32">
        <v>0</v>
      </c>
      <c r="M332" s="32"/>
      <c r="N332" s="32"/>
      <c r="O332" s="32"/>
      <c r="P332" s="32"/>
      <c r="Q332" s="32"/>
      <c r="R332" s="32"/>
    </row>
    <row r="333" spans="1:18">
      <c r="A333" s="32">
        <v>326</v>
      </c>
      <c r="B333" s="32"/>
      <c r="C333" s="41" t="s">
        <v>1758</v>
      </c>
      <c r="D333" s="32"/>
      <c r="E333" s="32"/>
      <c r="F333" s="32"/>
      <c r="G333" s="32"/>
      <c r="H333" s="32"/>
      <c r="I333" s="41" t="s">
        <v>1758</v>
      </c>
      <c r="J333" s="102"/>
      <c r="K333" s="32">
        <v>0.002</v>
      </c>
      <c r="L333" s="32"/>
      <c r="M333" s="32"/>
      <c r="N333" s="32"/>
      <c r="O333" s="32"/>
      <c r="P333" s="32"/>
      <c r="Q333" s="32"/>
      <c r="R333" s="32"/>
    </row>
    <row r="334" spans="1:18">
      <c r="A334" s="32">
        <v>327</v>
      </c>
      <c r="B334" s="32"/>
      <c r="C334" s="41" t="s">
        <v>1759</v>
      </c>
      <c r="D334" s="32"/>
      <c r="E334" s="32"/>
      <c r="F334" s="32"/>
      <c r="G334" s="32"/>
      <c r="H334" s="32"/>
      <c r="I334" s="41" t="s">
        <v>1759</v>
      </c>
      <c r="J334" s="102"/>
      <c r="K334" s="32">
        <v>0.002</v>
      </c>
      <c r="L334" s="32"/>
      <c r="M334" s="32"/>
      <c r="N334" s="32"/>
      <c r="O334" s="32"/>
      <c r="P334" s="32"/>
      <c r="Q334" s="32"/>
      <c r="R334" s="32"/>
    </row>
    <row r="335" spans="1:18">
      <c r="A335" s="32">
        <v>328</v>
      </c>
      <c r="B335" s="32"/>
      <c r="C335" s="41" t="s">
        <v>1760</v>
      </c>
      <c r="D335" s="32"/>
      <c r="E335" s="32"/>
      <c r="F335" s="32"/>
      <c r="G335" s="32"/>
      <c r="H335" s="32"/>
      <c r="I335" s="41" t="s">
        <v>1760</v>
      </c>
      <c r="J335" s="102"/>
      <c r="K335" s="32">
        <v>0.0018</v>
      </c>
      <c r="L335" s="32"/>
      <c r="M335" s="32"/>
      <c r="N335" s="32"/>
      <c r="O335" s="32"/>
      <c r="P335" s="32"/>
      <c r="Q335" s="32"/>
      <c r="R335" s="32"/>
    </row>
    <row r="336" spans="1:18">
      <c r="A336" s="32">
        <v>329</v>
      </c>
      <c r="B336" s="32"/>
      <c r="C336" s="40" t="s">
        <v>1761</v>
      </c>
      <c r="D336" s="32"/>
      <c r="E336" s="32"/>
      <c r="F336" s="32"/>
      <c r="G336" s="32"/>
      <c r="H336" s="32"/>
      <c r="I336" s="40" t="s">
        <v>1761</v>
      </c>
      <c r="J336" s="106"/>
      <c r="K336" s="32">
        <v>0.0018</v>
      </c>
      <c r="L336" s="32"/>
      <c r="M336" s="32"/>
      <c r="N336" s="32"/>
      <c r="O336" s="32"/>
      <c r="P336" s="32"/>
      <c r="Q336" s="32"/>
      <c r="R336" s="32"/>
    </row>
    <row r="337" spans="1:18">
      <c r="A337" s="32">
        <v>330</v>
      </c>
      <c r="B337" s="32"/>
      <c r="C337" s="41" t="s">
        <v>1762</v>
      </c>
      <c r="D337" s="32"/>
      <c r="E337" s="32"/>
      <c r="F337" s="32"/>
      <c r="G337" s="32"/>
      <c r="H337" s="32"/>
      <c r="I337" s="41" t="s">
        <v>1762</v>
      </c>
      <c r="J337" s="97"/>
      <c r="K337" s="32">
        <v>0.0018</v>
      </c>
      <c r="L337" s="32"/>
      <c r="M337" s="32"/>
      <c r="N337" s="32"/>
      <c r="O337" s="32"/>
      <c r="P337" s="32"/>
      <c r="Q337" s="32"/>
      <c r="R337" s="32"/>
    </row>
    <row r="338" spans="1:18">
      <c r="A338" s="32">
        <v>331</v>
      </c>
      <c r="B338" s="32"/>
      <c r="C338" s="41" t="s">
        <v>1763</v>
      </c>
      <c r="D338" s="32"/>
      <c r="E338" s="32"/>
      <c r="F338" s="32"/>
      <c r="G338" s="32"/>
      <c r="H338" s="32"/>
      <c r="I338" s="41" t="s">
        <v>1763</v>
      </c>
      <c r="J338" s="97"/>
      <c r="K338" s="32">
        <v>0.0016</v>
      </c>
      <c r="L338" s="32"/>
      <c r="M338" s="32"/>
      <c r="N338" s="32"/>
      <c r="O338" s="32"/>
      <c r="P338" s="32"/>
      <c r="Q338" s="32"/>
      <c r="R338" s="32"/>
    </row>
    <row r="339" spans="1:18">
      <c r="A339" s="32">
        <v>332</v>
      </c>
      <c r="B339" s="32"/>
      <c r="C339" s="40" t="s">
        <v>1764</v>
      </c>
      <c r="D339" s="32"/>
      <c r="E339" s="32"/>
      <c r="F339" s="32"/>
      <c r="G339" s="32"/>
      <c r="H339" s="32"/>
      <c r="I339" s="40" t="s">
        <v>1764</v>
      </c>
      <c r="J339" s="106"/>
      <c r="K339" s="32">
        <v>0.0016</v>
      </c>
      <c r="L339" s="32"/>
      <c r="M339" s="32"/>
      <c r="N339" s="32"/>
      <c r="O339" s="32"/>
      <c r="P339" s="32"/>
      <c r="Q339" s="32"/>
      <c r="R339" s="32"/>
    </row>
    <row r="340" spans="1:18">
      <c r="A340" s="32">
        <v>333</v>
      </c>
      <c r="B340" s="32"/>
      <c r="C340" s="41" t="s">
        <v>1765</v>
      </c>
      <c r="D340" s="32"/>
      <c r="E340" s="32"/>
      <c r="F340" s="32"/>
      <c r="G340" s="32"/>
      <c r="H340" s="32"/>
      <c r="I340" s="41" t="s">
        <v>1765</v>
      </c>
      <c r="J340" s="97"/>
      <c r="K340" s="32">
        <v>0.0015</v>
      </c>
      <c r="L340" s="32"/>
      <c r="M340" s="32"/>
      <c r="N340" s="32"/>
      <c r="O340" s="32"/>
      <c r="P340" s="32"/>
      <c r="Q340" s="32"/>
      <c r="R340" s="32"/>
    </row>
    <row r="341" spans="1:18">
      <c r="A341" s="32">
        <v>334</v>
      </c>
      <c r="B341" s="32"/>
      <c r="C341" s="40" t="s">
        <v>187</v>
      </c>
      <c r="D341" s="32"/>
      <c r="E341" s="32"/>
      <c r="F341" s="32"/>
      <c r="G341" s="32"/>
      <c r="H341" s="32"/>
      <c r="I341" s="40" t="s">
        <v>187</v>
      </c>
      <c r="J341" s="106"/>
      <c r="K341" s="32">
        <v>0.0014</v>
      </c>
      <c r="L341" s="32"/>
      <c r="M341" s="32"/>
      <c r="N341" s="32"/>
      <c r="O341" s="32"/>
      <c r="P341" s="32"/>
      <c r="Q341" s="32"/>
      <c r="R341" s="32"/>
    </row>
    <row r="342" spans="1:18">
      <c r="A342" s="32">
        <v>335</v>
      </c>
      <c r="B342" s="32"/>
      <c r="C342" s="59" t="s">
        <v>1766</v>
      </c>
      <c r="D342" s="32"/>
      <c r="E342" s="32"/>
      <c r="F342" s="32"/>
      <c r="G342" s="32"/>
      <c r="H342" s="32"/>
      <c r="I342" s="59" t="s">
        <v>1766</v>
      </c>
      <c r="J342" s="105"/>
      <c r="K342" s="32">
        <v>0.001</v>
      </c>
      <c r="L342" s="32"/>
      <c r="M342" s="32"/>
      <c r="N342" s="32"/>
      <c r="O342" s="32"/>
      <c r="P342" s="32"/>
      <c r="Q342" s="32"/>
      <c r="R342" s="32"/>
    </row>
    <row r="343" spans="1:18">
      <c r="A343" s="32">
        <v>336</v>
      </c>
      <c r="B343" s="32"/>
      <c r="C343" s="40" t="s">
        <v>301</v>
      </c>
      <c r="D343" s="32"/>
      <c r="E343" s="32"/>
      <c r="F343" s="32"/>
      <c r="G343" s="32"/>
      <c r="H343" s="32"/>
      <c r="I343" s="40" t="s">
        <v>301</v>
      </c>
      <c r="J343" s="106"/>
      <c r="K343" s="32">
        <v>0.0009</v>
      </c>
      <c r="L343" s="32"/>
      <c r="M343" s="32"/>
      <c r="N343" s="32"/>
      <c r="O343" s="32"/>
      <c r="P343" s="32"/>
      <c r="Q343" s="32"/>
      <c r="R343" s="32"/>
    </row>
    <row r="344" spans="1:18">
      <c r="A344" s="32">
        <v>337</v>
      </c>
      <c r="B344" s="32"/>
      <c r="C344" s="40" t="s">
        <v>1767</v>
      </c>
      <c r="D344" s="32"/>
      <c r="E344" s="32"/>
      <c r="F344" s="32"/>
      <c r="G344" s="32"/>
      <c r="H344" s="32"/>
      <c r="I344" s="40" t="s">
        <v>1767</v>
      </c>
      <c r="J344" s="106"/>
      <c r="K344" s="32">
        <v>0.0008</v>
      </c>
      <c r="L344" s="32"/>
      <c r="M344" s="32"/>
      <c r="N344" s="32"/>
      <c r="O344" s="32"/>
      <c r="P344" s="32"/>
      <c r="Q344" s="32"/>
      <c r="R344" s="32"/>
    </row>
    <row r="345" spans="1:18">
      <c r="A345" s="32">
        <v>338</v>
      </c>
      <c r="B345" s="32"/>
      <c r="C345" s="40" t="s">
        <v>1768</v>
      </c>
      <c r="D345" s="32"/>
      <c r="E345" s="32"/>
      <c r="F345" s="32"/>
      <c r="G345" s="32"/>
      <c r="H345" s="32"/>
      <c r="I345" s="40" t="s">
        <v>1768</v>
      </c>
      <c r="J345" s="106"/>
      <c r="K345" s="32">
        <v>0.0005</v>
      </c>
      <c r="L345" s="32"/>
      <c r="M345" s="32"/>
      <c r="N345" s="32"/>
      <c r="O345" s="32"/>
      <c r="P345" s="32"/>
      <c r="Q345" s="32"/>
      <c r="R345" s="32"/>
    </row>
    <row r="346" spans="1:18">
      <c r="A346" s="32">
        <v>339</v>
      </c>
      <c r="B346" s="32"/>
      <c r="C346" s="41" t="s">
        <v>1769</v>
      </c>
      <c r="D346" s="32"/>
      <c r="E346" s="32"/>
      <c r="F346" s="32"/>
      <c r="G346" s="32"/>
      <c r="H346" s="32"/>
      <c r="I346" s="41" t="s">
        <v>1769</v>
      </c>
      <c r="J346" s="102"/>
      <c r="K346" s="32">
        <v>0.0004</v>
      </c>
      <c r="L346" s="32"/>
      <c r="M346" s="32"/>
      <c r="N346" s="32"/>
      <c r="O346" s="32"/>
      <c r="P346" s="32"/>
      <c r="Q346" s="32"/>
      <c r="R346" s="32"/>
    </row>
    <row r="347" spans="1:18">
      <c r="A347" s="32">
        <v>340</v>
      </c>
      <c r="B347" s="32"/>
      <c r="C347" s="40" t="s">
        <v>767</v>
      </c>
      <c r="D347" s="32"/>
      <c r="E347" s="32"/>
      <c r="F347" s="32"/>
      <c r="G347" s="32"/>
      <c r="H347" s="32"/>
      <c r="I347" s="40" t="s">
        <v>767</v>
      </c>
      <c r="J347" s="106"/>
      <c r="K347" s="32">
        <v>0.0002</v>
      </c>
      <c r="L347" s="32"/>
      <c r="M347" s="32"/>
      <c r="N347" s="32"/>
      <c r="O347" s="32"/>
      <c r="P347" s="32"/>
      <c r="Q347" s="32"/>
      <c r="R347" s="32"/>
    </row>
    <row r="348" spans="1:18">
      <c r="A348" s="32">
        <v>341</v>
      </c>
      <c r="B348" s="32"/>
      <c r="C348" s="41" t="s">
        <v>1770</v>
      </c>
      <c r="D348" s="32"/>
      <c r="E348" s="32"/>
      <c r="F348" s="32"/>
      <c r="G348" s="32"/>
      <c r="H348" s="32"/>
      <c r="I348" s="41" t="s">
        <v>1770</v>
      </c>
      <c r="J348" s="97"/>
      <c r="K348" s="32">
        <v>0.0002</v>
      </c>
      <c r="L348" s="32"/>
      <c r="M348" s="32"/>
      <c r="N348" s="32"/>
      <c r="O348" s="32"/>
      <c r="P348" s="32"/>
      <c r="Q348" s="32"/>
      <c r="R348" s="32"/>
    </row>
  </sheetData>
  <mergeCells count="86">
    <mergeCell ref="A1:R1"/>
    <mergeCell ref="O2:R2"/>
    <mergeCell ref="D3:R3"/>
    <mergeCell ref="G4:L4"/>
    <mergeCell ref="M4:N4"/>
    <mergeCell ref="O4:P4"/>
    <mergeCell ref="Q4:R4"/>
    <mergeCell ref="A7:C7"/>
    <mergeCell ref="A3:A6"/>
    <mergeCell ref="B3:B6"/>
    <mergeCell ref="B8:B10"/>
    <mergeCell ref="B12:B24"/>
    <mergeCell ref="B25:B39"/>
    <mergeCell ref="B40:B90"/>
    <mergeCell ref="B91:B348"/>
    <mergeCell ref="C3:C6"/>
    <mergeCell ref="D4:D6"/>
    <mergeCell ref="D8:D10"/>
    <mergeCell ref="D12:D24"/>
    <mergeCell ref="D25:D39"/>
    <mergeCell ref="D40:D90"/>
    <mergeCell ref="D91:D348"/>
    <mergeCell ref="E4:E6"/>
    <mergeCell ref="E8:E10"/>
    <mergeCell ref="E12:E24"/>
    <mergeCell ref="E25:E39"/>
    <mergeCell ref="E40:E90"/>
    <mergeCell ref="E91:E348"/>
    <mergeCell ref="F4:F6"/>
    <mergeCell ref="F8:F10"/>
    <mergeCell ref="F12:F24"/>
    <mergeCell ref="F25:F39"/>
    <mergeCell ref="F40:F90"/>
    <mergeCell ref="F91:F348"/>
    <mergeCell ref="G5:G6"/>
    <mergeCell ref="G8:G10"/>
    <mergeCell ref="G12:G24"/>
    <mergeCell ref="G25:G39"/>
    <mergeCell ref="G40:G90"/>
    <mergeCell ref="G91:G348"/>
    <mergeCell ref="H5:H6"/>
    <mergeCell ref="H8:H10"/>
    <mergeCell ref="H12:H24"/>
    <mergeCell ref="H25:H39"/>
    <mergeCell ref="H40:H90"/>
    <mergeCell ref="H91:H348"/>
    <mergeCell ref="I5:I6"/>
    <mergeCell ref="J5:J6"/>
    <mergeCell ref="K5:K6"/>
    <mergeCell ref="L5:L6"/>
    <mergeCell ref="M5:M6"/>
    <mergeCell ref="M8:M10"/>
    <mergeCell ref="M12:M24"/>
    <mergeCell ref="M25:M39"/>
    <mergeCell ref="M40:M90"/>
    <mergeCell ref="M91:M348"/>
    <mergeCell ref="N5:N6"/>
    <mergeCell ref="N8:N10"/>
    <mergeCell ref="N12:N24"/>
    <mergeCell ref="N25:N39"/>
    <mergeCell ref="N40:N90"/>
    <mergeCell ref="N91:N348"/>
    <mergeCell ref="O5:O6"/>
    <mergeCell ref="O8:O10"/>
    <mergeCell ref="O12:O24"/>
    <mergeCell ref="O25:O39"/>
    <mergeCell ref="O40:O90"/>
    <mergeCell ref="O91:O348"/>
    <mergeCell ref="P5:P6"/>
    <mergeCell ref="P8:P10"/>
    <mergeCell ref="P12:P24"/>
    <mergeCell ref="P25:P39"/>
    <mergeCell ref="P40:P90"/>
    <mergeCell ref="P91:P348"/>
    <mergeCell ref="Q5:Q6"/>
    <mergeCell ref="Q8:Q10"/>
    <mergeCell ref="Q12:Q24"/>
    <mergeCell ref="Q25:Q39"/>
    <mergeCell ref="Q40:Q90"/>
    <mergeCell ref="Q91:Q348"/>
    <mergeCell ref="R5:R6"/>
    <mergeCell ref="R8:R10"/>
    <mergeCell ref="R12:R24"/>
    <mergeCell ref="R25:R39"/>
    <mergeCell ref="R40:R90"/>
    <mergeCell ref="R91:R348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2"/>
  <sheetViews>
    <sheetView workbookViewId="0">
      <selection activeCell="G12" sqref="G12:G20"/>
    </sheetView>
  </sheetViews>
  <sheetFormatPr defaultColWidth="9" defaultRowHeight="14.25"/>
  <cols>
    <col min="1" max="1" width="9" style="1"/>
    <col min="2" max="2" width="11.5" customWidth="1"/>
    <col min="3" max="3" width="13.25" style="2" customWidth="1"/>
    <col min="4" max="5" width="9" style="2"/>
    <col min="6" max="6" width="10" style="3" customWidth="1"/>
    <col min="7" max="7" width="10.25" style="2" customWidth="1"/>
    <col min="8" max="9" width="9" style="2"/>
    <col min="10" max="10" width="10.5" customWidth="1"/>
    <col min="11" max="11" width="10.25" customWidth="1"/>
    <col min="12" max="12" width="10" customWidth="1"/>
    <col min="13" max="15" width="10.125" customWidth="1"/>
    <col min="16" max="16" width="10.375" customWidth="1"/>
    <col min="17" max="17" width="9.875" customWidth="1"/>
  </cols>
  <sheetData>
    <row r="1" ht="18.75" spans="1:18">
      <c r="A1" s="4" t="s">
        <v>1771</v>
      </c>
      <c r="B1" s="5"/>
      <c r="C1" s="5"/>
      <c r="D1" s="5"/>
      <c r="E1" s="5"/>
      <c r="F1" s="5"/>
      <c r="G1" s="5"/>
      <c r="H1" s="5"/>
      <c r="I1" s="5"/>
      <c r="J1" s="50"/>
      <c r="K1" s="5"/>
      <c r="L1" s="5"/>
      <c r="M1" s="5"/>
      <c r="N1" s="5"/>
      <c r="O1" s="5"/>
      <c r="P1" s="5"/>
      <c r="Q1" s="5"/>
      <c r="R1" s="5"/>
    </row>
    <row r="2" spans="1:18">
      <c r="A2" s="6" t="s">
        <v>1772</v>
      </c>
      <c r="B2" s="7"/>
      <c r="C2" s="7"/>
      <c r="D2" s="7"/>
      <c r="E2" s="7"/>
      <c r="F2" s="7"/>
      <c r="G2" s="7"/>
      <c r="H2" s="7"/>
      <c r="I2" s="51"/>
      <c r="J2" s="52"/>
      <c r="K2" s="53"/>
      <c r="L2" s="53"/>
      <c r="M2" s="54"/>
      <c r="N2" s="54"/>
      <c r="O2" s="55" t="s">
        <v>1297</v>
      </c>
      <c r="P2" s="54"/>
      <c r="Q2" s="54"/>
      <c r="R2" s="54"/>
    </row>
    <row r="3" spans="1:18">
      <c r="A3" s="8" t="s">
        <v>32</v>
      </c>
      <c r="B3" s="9" t="s">
        <v>33</v>
      </c>
      <c r="C3" s="10" t="s">
        <v>34</v>
      </c>
      <c r="D3" s="11" t="s">
        <v>3</v>
      </c>
      <c r="E3" s="11" t="s">
        <v>35</v>
      </c>
      <c r="F3" s="11"/>
      <c r="G3" s="11"/>
      <c r="H3" s="11"/>
      <c r="I3" s="11"/>
      <c r="J3" s="56"/>
      <c r="K3" s="11"/>
      <c r="L3" s="11"/>
      <c r="M3" s="11"/>
      <c r="N3" s="11"/>
      <c r="O3" s="11"/>
      <c r="P3" s="11"/>
      <c r="Q3" s="11"/>
      <c r="R3" s="11"/>
    </row>
    <row r="4" spans="1:18">
      <c r="A4" s="12"/>
      <c r="B4" s="13"/>
      <c r="C4" s="14"/>
      <c r="D4" s="11"/>
      <c r="E4" s="15" t="s">
        <v>36</v>
      </c>
      <c r="F4" s="15" t="s">
        <v>37</v>
      </c>
      <c r="G4" s="16" t="s">
        <v>8</v>
      </c>
      <c r="H4" s="17"/>
      <c r="I4" s="17"/>
      <c r="J4" s="57"/>
      <c r="K4" s="17"/>
      <c r="L4" s="58"/>
      <c r="M4" s="16" t="s">
        <v>9</v>
      </c>
      <c r="N4" s="58"/>
      <c r="O4" s="16" t="s">
        <v>10</v>
      </c>
      <c r="P4" s="58"/>
      <c r="Q4" s="11" t="s">
        <v>11</v>
      </c>
      <c r="R4" s="11"/>
    </row>
    <row r="5" spans="1:18">
      <c r="A5" s="18"/>
      <c r="B5" s="19"/>
      <c r="C5" s="20"/>
      <c r="D5" s="11"/>
      <c r="E5" s="21"/>
      <c r="F5" s="21"/>
      <c r="G5" s="11" t="s">
        <v>4</v>
      </c>
      <c r="H5" s="11" t="s">
        <v>5</v>
      </c>
      <c r="I5" s="59" t="s">
        <v>34</v>
      </c>
      <c r="J5" s="56" t="s">
        <v>38</v>
      </c>
      <c r="K5" s="11" t="s">
        <v>4</v>
      </c>
      <c r="L5" s="11" t="s">
        <v>5</v>
      </c>
      <c r="M5" s="11" t="s">
        <v>4</v>
      </c>
      <c r="N5" s="11" t="s">
        <v>5</v>
      </c>
      <c r="O5" s="11" t="s">
        <v>4</v>
      </c>
      <c r="P5" s="11" t="s">
        <v>5</v>
      </c>
      <c r="Q5" s="11" t="s">
        <v>4</v>
      </c>
      <c r="R5" s="11" t="s">
        <v>5</v>
      </c>
    </row>
    <row r="6" spans="1:18">
      <c r="A6" s="22" t="s">
        <v>3</v>
      </c>
      <c r="B6" s="23"/>
      <c r="C6" s="24"/>
      <c r="D6" s="25">
        <v>638.32</v>
      </c>
      <c r="E6" s="25">
        <v>504.78</v>
      </c>
      <c r="F6" s="25">
        <v>133.54</v>
      </c>
      <c r="G6" s="25">
        <f t="shared" ref="G6:O6" si="0">SUM(G7:G127)</f>
        <v>29.21</v>
      </c>
      <c r="H6" s="25">
        <f t="shared" si="0"/>
        <v>1.848</v>
      </c>
      <c r="I6" s="25"/>
      <c r="J6" s="25"/>
      <c r="K6" s="25">
        <f t="shared" si="0"/>
        <v>29.2056</v>
      </c>
      <c r="L6" s="25">
        <f t="shared" si="0"/>
        <v>1.854</v>
      </c>
      <c r="M6" s="25">
        <f t="shared" si="0"/>
        <v>119.244</v>
      </c>
      <c r="N6" s="25">
        <f t="shared" si="0"/>
        <v>34.92</v>
      </c>
      <c r="O6" s="25">
        <f t="shared" si="0"/>
        <v>115.02</v>
      </c>
      <c r="P6" s="25">
        <v>72.97</v>
      </c>
      <c r="Q6" s="25">
        <v>241.31</v>
      </c>
      <c r="R6" s="25">
        <f>SUM(R7:R127)</f>
        <v>23.8013</v>
      </c>
    </row>
    <row r="7" spans="1:18">
      <c r="A7" s="26">
        <v>1</v>
      </c>
      <c r="B7" s="27" t="s">
        <v>702</v>
      </c>
      <c r="C7" s="28" t="s">
        <v>84</v>
      </c>
      <c r="D7" s="29">
        <v>352</v>
      </c>
      <c r="E7" s="29">
        <f>K7+M7+O7+Q7</f>
        <v>291.364</v>
      </c>
      <c r="F7" s="29">
        <v>60.63</v>
      </c>
      <c r="G7" s="30"/>
      <c r="H7" s="30"/>
      <c r="I7" s="28" t="s">
        <v>84</v>
      </c>
      <c r="J7" s="60"/>
      <c r="K7" s="61"/>
      <c r="L7" s="61"/>
      <c r="M7" s="30">
        <v>60.374</v>
      </c>
      <c r="N7" s="30">
        <v>8.1</v>
      </c>
      <c r="O7" s="62">
        <v>90.39</v>
      </c>
      <c r="P7" s="43">
        <v>31.4</v>
      </c>
      <c r="Q7" s="43">
        <v>140.6</v>
      </c>
      <c r="R7" s="43">
        <v>21.13</v>
      </c>
    </row>
    <row r="8" spans="1:18">
      <c r="A8" s="26">
        <v>2</v>
      </c>
      <c r="B8" s="31"/>
      <c r="C8" s="32" t="s">
        <v>1225</v>
      </c>
      <c r="D8" s="33"/>
      <c r="E8" s="33"/>
      <c r="F8" s="33"/>
      <c r="G8" s="34"/>
      <c r="H8" s="34"/>
      <c r="I8" s="32" t="s">
        <v>1225</v>
      </c>
      <c r="J8" s="63"/>
      <c r="K8" s="63"/>
      <c r="L8" s="63"/>
      <c r="M8" s="34"/>
      <c r="N8" s="34"/>
      <c r="O8" s="64"/>
      <c r="P8" s="45"/>
      <c r="Q8" s="45"/>
      <c r="R8" s="45"/>
    </row>
    <row r="9" spans="1:18">
      <c r="A9" s="26">
        <v>3</v>
      </c>
      <c r="B9" s="31"/>
      <c r="C9" s="32" t="s">
        <v>42</v>
      </c>
      <c r="D9" s="33"/>
      <c r="E9" s="33"/>
      <c r="F9" s="33"/>
      <c r="G9" s="34"/>
      <c r="H9" s="34"/>
      <c r="I9" s="32" t="s">
        <v>42</v>
      </c>
      <c r="J9" s="65"/>
      <c r="K9" s="66"/>
      <c r="L9" s="66"/>
      <c r="M9" s="34"/>
      <c r="N9" s="34"/>
      <c r="O9" s="64"/>
      <c r="P9" s="45"/>
      <c r="Q9" s="45"/>
      <c r="R9" s="45"/>
    </row>
    <row r="10" spans="1:18">
      <c r="A10" s="26">
        <v>4</v>
      </c>
      <c r="B10" s="31"/>
      <c r="C10" s="32" t="s">
        <v>1773</v>
      </c>
      <c r="D10" s="33"/>
      <c r="E10" s="33"/>
      <c r="F10" s="33"/>
      <c r="G10" s="34"/>
      <c r="H10" s="34"/>
      <c r="I10" s="32" t="s">
        <v>1773</v>
      </c>
      <c r="J10" s="60"/>
      <c r="K10" s="61"/>
      <c r="L10" s="61"/>
      <c r="M10" s="34"/>
      <c r="N10" s="34"/>
      <c r="O10" s="64"/>
      <c r="P10" s="45"/>
      <c r="Q10" s="45"/>
      <c r="R10" s="45"/>
    </row>
    <row r="11" spans="1:18">
      <c r="A11" s="26">
        <v>5</v>
      </c>
      <c r="B11" s="35"/>
      <c r="C11" s="32" t="s">
        <v>1146</v>
      </c>
      <c r="D11" s="36"/>
      <c r="E11" s="36"/>
      <c r="F11" s="36"/>
      <c r="G11" s="37"/>
      <c r="H11" s="37"/>
      <c r="I11" s="32" t="s">
        <v>1146</v>
      </c>
      <c r="J11" s="60"/>
      <c r="K11" s="61"/>
      <c r="L11" s="61"/>
      <c r="M11" s="37"/>
      <c r="N11" s="37"/>
      <c r="O11" s="67"/>
      <c r="P11" s="47"/>
      <c r="Q11" s="47"/>
      <c r="R11" s="47"/>
    </row>
    <row r="12" spans="1:18">
      <c r="A12" s="26">
        <v>6</v>
      </c>
      <c r="B12" s="38" t="s">
        <v>704</v>
      </c>
      <c r="C12" s="32" t="s">
        <v>117</v>
      </c>
      <c r="D12" s="29">
        <v>193.26</v>
      </c>
      <c r="E12" s="29">
        <v>144.93</v>
      </c>
      <c r="F12" s="29">
        <v>48.33</v>
      </c>
      <c r="G12" s="30">
        <v>13.51</v>
      </c>
      <c r="H12" s="30">
        <v>0.548</v>
      </c>
      <c r="I12" s="32" t="s">
        <v>117</v>
      </c>
      <c r="J12" s="63"/>
      <c r="K12" s="63"/>
      <c r="L12" s="63"/>
      <c r="M12" s="30">
        <v>44.81</v>
      </c>
      <c r="N12" s="30">
        <v>14.54</v>
      </c>
      <c r="O12" s="30">
        <v>4.53</v>
      </c>
      <c r="P12" s="43">
        <v>31.05</v>
      </c>
      <c r="Q12" s="43">
        <v>82.07</v>
      </c>
      <c r="R12" s="43">
        <v>2.2</v>
      </c>
    </row>
    <row r="13" spans="1:18">
      <c r="A13" s="26">
        <v>7</v>
      </c>
      <c r="B13" s="39"/>
      <c r="C13" s="32" t="s">
        <v>1774</v>
      </c>
      <c r="D13" s="33"/>
      <c r="E13" s="33"/>
      <c r="F13" s="33"/>
      <c r="G13" s="34"/>
      <c r="H13" s="34"/>
      <c r="I13" s="32" t="s">
        <v>1774</v>
      </c>
      <c r="J13" s="63"/>
      <c r="K13" s="63"/>
      <c r="L13" s="63"/>
      <c r="M13" s="34"/>
      <c r="N13" s="34"/>
      <c r="O13" s="34"/>
      <c r="P13" s="45"/>
      <c r="Q13" s="45"/>
      <c r="R13" s="45"/>
    </row>
    <row r="14" spans="1:18">
      <c r="A14" s="26">
        <v>8</v>
      </c>
      <c r="B14" s="39"/>
      <c r="C14" s="40" t="s">
        <v>240</v>
      </c>
      <c r="D14" s="33"/>
      <c r="E14" s="33"/>
      <c r="F14" s="33"/>
      <c r="G14" s="34"/>
      <c r="H14" s="34"/>
      <c r="I14" s="40" t="s">
        <v>240</v>
      </c>
      <c r="J14" s="60" t="s">
        <v>1775</v>
      </c>
      <c r="K14" s="61">
        <v>0.34</v>
      </c>
      <c r="L14" s="61"/>
      <c r="M14" s="34"/>
      <c r="N14" s="34"/>
      <c r="O14" s="34"/>
      <c r="P14" s="45"/>
      <c r="Q14" s="45"/>
      <c r="R14" s="45"/>
    </row>
    <row r="15" spans="1:18">
      <c r="A15" s="26">
        <v>9</v>
      </c>
      <c r="B15" s="39"/>
      <c r="C15" s="32" t="s">
        <v>1007</v>
      </c>
      <c r="D15" s="33"/>
      <c r="E15" s="33"/>
      <c r="F15" s="33"/>
      <c r="G15" s="34"/>
      <c r="H15" s="34"/>
      <c r="I15" s="32" t="s">
        <v>1007</v>
      </c>
      <c r="J15" s="60" t="s">
        <v>1776</v>
      </c>
      <c r="K15" s="61">
        <v>9.4526</v>
      </c>
      <c r="L15" s="61">
        <v>0.548</v>
      </c>
      <c r="M15" s="34"/>
      <c r="N15" s="34"/>
      <c r="O15" s="34"/>
      <c r="P15" s="45"/>
      <c r="Q15" s="45"/>
      <c r="R15" s="45"/>
    </row>
    <row r="16" spans="1:18">
      <c r="A16" s="26">
        <v>10</v>
      </c>
      <c r="B16" s="39"/>
      <c r="C16" s="28" t="s">
        <v>63</v>
      </c>
      <c r="D16" s="33"/>
      <c r="E16" s="33"/>
      <c r="F16" s="33"/>
      <c r="G16" s="34"/>
      <c r="H16" s="34"/>
      <c r="I16" s="28" t="s">
        <v>63</v>
      </c>
      <c r="J16" s="60" t="s">
        <v>1777</v>
      </c>
      <c r="K16" s="61">
        <v>3.42</v>
      </c>
      <c r="L16" s="61"/>
      <c r="M16" s="34"/>
      <c r="N16" s="34"/>
      <c r="O16" s="34"/>
      <c r="P16" s="45"/>
      <c r="Q16" s="45"/>
      <c r="R16" s="45"/>
    </row>
    <row r="17" spans="1:18">
      <c r="A17" s="26">
        <v>11</v>
      </c>
      <c r="B17" s="39"/>
      <c r="C17" s="28" t="s">
        <v>49</v>
      </c>
      <c r="D17" s="33"/>
      <c r="E17" s="33"/>
      <c r="F17" s="33"/>
      <c r="G17" s="34"/>
      <c r="H17" s="34"/>
      <c r="I17" s="28" t="s">
        <v>49</v>
      </c>
      <c r="J17" s="60"/>
      <c r="K17" s="61"/>
      <c r="L17" s="61"/>
      <c r="M17" s="34"/>
      <c r="N17" s="34"/>
      <c r="O17" s="34"/>
      <c r="P17" s="45"/>
      <c r="Q17" s="45"/>
      <c r="R17" s="45"/>
    </row>
    <row r="18" spans="1:18">
      <c r="A18" s="26">
        <v>12</v>
      </c>
      <c r="B18" s="39"/>
      <c r="C18" s="28" t="s">
        <v>67</v>
      </c>
      <c r="D18" s="33"/>
      <c r="E18" s="33"/>
      <c r="F18" s="33"/>
      <c r="G18" s="34"/>
      <c r="H18" s="34"/>
      <c r="I18" s="28" t="s">
        <v>67</v>
      </c>
      <c r="J18" s="60"/>
      <c r="K18" s="61"/>
      <c r="L18" s="61"/>
      <c r="M18" s="34"/>
      <c r="N18" s="34"/>
      <c r="O18" s="34"/>
      <c r="P18" s="45"/>
      <c r="Q18" s="45"/>
      <c r="R18" s="45"/>
    </row>
    <row r="19" spans="1:18">
      <c r="A19" s="26">
        <v>13</v>
      </c>
      <c r="B19" s="39"/>
      <c r="C19" s="28" t="s">
        <v>851</v>
      </c>
      <c r="D19" s="33"/>
      <c r="E19" s="33"/>
      <c r="F19" s="33"/>
      <c r="G19" s="34"/>
      <c r="H19" s="34"/>
      <c r="I19" s="28" t="s">
        <v>851</v>
      </c>
      <c r="J19" s="60" t="s">
        <v>775</v>
      </c>
      <c r="K19" s="61">
        <v>0.3</v>
      </c>
      <c r="L19" s="61"/>
      <c r="M19" s="34"/>
      <c r="N19" s="34"/>
      <c r="O19" s="34"/>
      <c r="P19" s="45"/>
      <c r="Q19" s="45"/>
      <c r="R19" s="45"/>
    </row>
    <row r="20" spans="1:18">
      <c r="A20" s="26">
        <v>14</v>
      </c>
      <c r="B20" s="39"/>
      <c r="C20" s="32" t="s">
        <v>1778</v>
      </c>
      <c r="D20" s="36"/>
      <c r="E20" s="36"/>
      <c r="F20" s="36"/>
      <c r="G20" s="37"/>
      <c r="H20" s="37"/>
      <c r="I20" s="32" t="s">
        <v>1778</v>
      </c>
      <c r="J20" s="60"/>
      <c r="K20" s="61"/>
      <c r="L20" s="61"/>
      <c r="M20" s="37"/>
      <c r="N20" s="37"/>
      <c r="O20" s="37"/>
      <c r="P20" s="47"/>
      <c r="Q20" s="47"/>
      <c r="R20" s="47"/>
    </row>
    <row r="21" spans="1:18">
      <c r="A21" s="26">
        <v>15</v>
      </c>
      <c r="B21" s="32" t="s">
        <v>167</v>
      </c>
      <c r="C21" s="32" t="s">
        <v>1779</v>
      </c>
      <c r="D21" s="29">
        <v>29.55</v>
      </c>
      <c r="E21" s="29">
        <f>G21+M21+O21+Q21</f>
        <v>29.55</v>
      </c>
      <c r="F21" s="29">
        <f>H21+N21+P21+R21</f>
        <v>0</v>
      </c>
      <c r="G21" s="30">
        <v>8.15</v>
      </c>
      <c r="H21" s="30"/>
      <c r="I21" s="32" t="s">
        <v>1779</v>
      </c>
      <c r="J21" s="60"/>
      <c r="K21" s="61"/>
      <c r="L21" s="61"/>
      <c r="M21" s="30">
        <v>7.6</v>
      </c>
      <c r="N21" s="30"/>
      <c r="O21" s="30">
        <v>7.8</v>
      </c>
      <c r="P21" s="30"/>
      <c r="Q21" s="30">
        <v>6</v>
      </c>
      <c r="R21" s="30"/>
    </row>
    <row r="22" spans="1:18">
      <c r="A22" s="26">
        <v>16</v>
      </c>
      <c r="B22" s="32"/>
      <c r="C22" s="41" t="s">
        <v>48</v>
      </c>
      <c r="D22" s="33"/>
      <c r="E22" s="33"/>
      <c r="F22" s="33"/>
      <c r="G22" s="34"/>
      <c r="H22" s="34"/>
      <c r="I22" s="41" t="s">
        <v>48</v>
      </c>
      <c r="J22" s="40" t="s">
        <v>716</v>
      </c>
      <c r="K22" s="61">
        <v>3</v>
      </c>
      <c r="L22" s="61"/>
      <c r="M22" s="34"/>
      <c r="N22" s="34"/>
      <c r="O22" s="34"/>
      <c r="P22" s="34"/>
      <c r="Q22" s="34"/>
      <c r="R22" s="34"/>
    </row>
    <row r="23" spans="1:18">
      <c r="A23" s="26">
        <v>17</v>
      </c>
      <c r="B23" s="32"/>
      <c r="C23" s="32" t="s">
        <v>566</v>
      </c>
      <c r="D23" s="33"/>
      <c r="E23" s="33"/>
      <c r="F23" s="33"/>
      <c r="G23" s="34"/>
      <c r="H23" s="34"/>
      <c r="I23" s="32" t="s">
        <v>566</v>
      </c>
      <c r="J23" s="60" t="s">
        <v>202</v>
      </c>
      <c r="K23" s="61">
        <v>5.12</v>
      </c>
      <c r="L23" s="61"/>
      <c r="M23" s="34"/>
      <c r="N23" s="34"/>
      <c r="O23" s="34"/>
      <c r="P23" s="34"/>
      <c r="Q23" s="34"/>
      <c r="R23" s="34"/>
    </row>
    <row r="24" spans="1:18">
      <c r="A24" s="26">
        <v>18</v>
      </c>
      <c r="B24" s="32"/>
      <c r="C24" s="28" t="s">
        <v>47</v>
      </c>
      <c r="D24" s="33"/>
      <c r="E24" s="33"/>
      <c r="F24" s="33"/>
      <c r="G24" s="34"/>
      <c r="H24" s="34"/>
      <c r="I24" s="28" t="s">
        <v>47</v>
      </c>
      <c r="J24" s="60" t="s">
        <v>202</v>
      </c>
      <c r="K24" s="61">
        <v>0.032</v>
      </c>
      <c r="L24" s="61"/>
      <c r="M24" s="34"/>
      <c r="N24" s="34"/>
      <c r="O24" s="34"/>
      <c r="P24" s="34"/>
      <c r="Q24" s="34"/>
      <c r="R24" s="34"/>
    </row>
    <row r="25" spans="1:18">
      <c r="A25" s="26">
        <v>19</v>
      </c>
      <c r="B25" s="32"/>
      <c r="C25" s="41" t="s">
        <v>1780</v>
      </c>
      <c r="D25" s="36"/>
      <c r="E25" s="36"/>
      <c r="F25" s="36"/>
      <c r="G25" s="37"/>
      <c r="H25" s="37"/>
      <c r="I25" s="41" t="s">
        <v>1780</v>
      </c>
      <c r="J25" s="60"/>
      <c r="K25" s="61"/>
      <c r="L25" s="61"/>
      <c r="M25" s="37"/>
      <c r="N25" s="37"/>
      <c r="O25" s="37"/>
      <c r="P25" s="37"/>
      <c r="Q25" s="37"/>
      <c r="R25" s="37"/>
    </row>
    <row r="26" spans="1:18">
      <c r="A26" s="26">
        <v>20</v>
      </c>
      <c r="B26" s="42" t="s">
        <v>196</v>
      </c>
      <c r="C26" s="28" t="s">
        <v>53</v>
      </c>
      <c r="D26" s="29">
        <v>44.87</v>
      </c>
      <c r="E26" s="29">
        <f>G26+M26+O26+Q26</f>
        <v>28.8</v>
      </c>
      <c r="F26" s="29">
        <v>16.07</v>
      </c>
      <c r="G26" s="30">
        <v>5.6</v>
      </c>
      <c r="H26" s="43">
        <v>0.53</v>
      </c>
      <c r="I26" s="28" t="s">
        <v>53</v>
      </c>
      <c r="J26" s="60" t="s">
        <v>716</v>
      </c>
      <c r="K26" s="61">
        <v>0.43</v>
      </c>
      <c r="L26" s="61"/>
      <c r="M26" s="30">
        <v>3.97</v>
      </c>
      <c r="N26" s="30">
        <v>8.53</v>
      </c>
      <c r="O26" s="30">
        <v>7.42</v>
      </c>
      <c r="P26" s="43">
        <v>6.74</v>
      </c>
      <c r="Q26" s="30">
        <v>11.81</v>
      </c>
      <c r="R26" s="43">
        <v>0.2809</v>
      </c>
    </row>
    <row r="27" spans="1:18">
      <c r="A27" s="26">
        <v>21</v>
      </c>
      <c r="B27" s="44"/>
      <c r="C27" s="32" t="s">
        <v>1781</v>
      </c>
      <c r="D27" s="33"/>
      <c r="E27" s="33"/>
      <c r="F27" s="33"/>
      <c r="G27" s="34"/>
      <c r="H27" s="45"/>
      <c r="I27" s="32" t="s">
        <v>1781</v>
      </c>
      <c r="J27" s="63"/>
      <c r="K27" s="63"/>
      <c r="L27" s="63"/>
      <c r="M27" s="34"/>
      <c r="N27" s="34"/>
      <c r="O27" s="34"/>
      <c r="P27" s="45"/>
      <c r="Q27" s="34"/>
      <c r="R27" s="45"/>
    </row>
    <row r="28" spans="1:18">
      <c r="A28" s="26">
        <v>22</v>
      </c>
      <c r="B28" s="44"/>
      <c r="C28" s="41" t="s">
        <v>88</v>
      </c>
      <c r="D28" s="33"/>
      <c r="E28" s="33"/>
      <c r="F28" s="33"/>
      <c r="G28" s="34"/>
      <c r="H28" s="45"/>
      <c r="I28" s="41" t="s">
        <v>88</v>
      </c>
      <c r="J28" s="40" t="s">
        <v>716</v>
      </c>
      <c r="K28" s="61">
        <v>4.068</v>
      </c>
      <c r="L28" s="63"/>
      <c r="M28" s="34"/>
      <c r="N28" s="34"/>
      <c r="O28" s="34"/>
      <c r="P28" s="45"/>
      <c r="Q28" s="34"/>
      <c r="R28" s="45"/>
    </row>
    <row r="29" spans="1:18">
      <c r="A29" s="26">
        <v>23</v>
      </c>
      <c r="B29" s="44"/>
      <c r="C29" s="41" t="s">
        <v>991</v>
      </c>
      <c r="D29" s="33"/>
      <c r="E29" s="33"/>
      <c r="F29" s="33"/>
      <c r="G29" s="34"/>
      <c r="H29" s="45"/>
      <c r="I29" s="41" t="s">
        <v>991</v>
      </c>
      <c r="J29" s="32"/>
      <c r="K29" s="61"/>
      <c r="L29" s="61"/>
      <c r="M29" s="34"/>
      <c r="N29" s="34"/>
      <c r="O29" s="34"/>
      <c r="P29" s="45"/>
      <c r="Q29" s="34"/>
      <c r="R29" s="45"/>
    </row>
    <row r="30" spans="1:18">
      <c r="A30" s="26">
        <v>24</v>
      </c>
      <c r="B30" s="44"/>
      <c r="C30" s="32" t="s">
        <v>1782</v>
      </c>
      <c r="D30" s="33"/>
      <c r="E30" s="33"/>
      <c r="F30" s="33"/>
      <c r="G30" s="34"/>
      <c r="H30" s="45"/>
      <c r="I30" s="32" t="s">
        <v>1782</v>
      </c>
      <c r="J30" s="60"/>
      <c r="K30" s="61"/>
      <c r="L30" s="61"/>
      <c r="M30" s="34"/>
      <c r="N30" s="34"/>
      <c r="O30" s="34"/>
      <c r="P30" s="45"/>
      <c r="Q30" s="34"/>
      <c r="R30" s="45"/>
    </row>
    <row r="31" spans="1:18">
      <c r="A31" s="26">
        <v>25</v>
      </c>
      <c r="B31" s="44"/>
      <c r="C31" s="41" t="s">
        <v>1386</v>
      </c>
      <c r="D31" s="33"/>
      <c r="E31" s="33"/>
      <c r="F31" s="33"/>
      <c r="G31" s="34"/>
      <c r="H31" s="45"/>
      <c r="I31" s="41" t="s">
        <v>1386</v>
      </c>
      <c r="J31" s="60"/>
      <c r="K31" s="61"/>
      <c r="L31" s="61"/>
      <c r="M31" s="34"/>
      <c r="N31" s="34"/>
      <c r="O31" s="34"/>
      <c r="P31" s="45"/>
      <c r="Q31" s="34"/>
      <c r="R31" s="45"/>
    </row>
    <row r="32" spans="1:18">
      <c r="A32" s="26">
        <v>26</v>
      </c>
      <c r="B32" s="44"/>
      <c r="C32" s="28" t="s">
        <v>138</v>
      </c>
      <c r="D32" s="33"/>
      <c r="E32" s="33"/>
      <c r="F32" s="33"/>
      <c r="G32" s="34"/>
      <c r="H32" s="45"/>
      <c r="I32" s="28" t="s">
        <v>138</v>
      </c>
      <c r="J32" s="60"/>
      <c r="K32" s="61"/>
      <c r="L32" s="61"/>
      <c r="M32" s="34"/>
      <c r="N32" s="34"/>
      <c r="O32" s="34"/>
      <c r="P32" s="45"/>
      <c r="Q32" s="34"/>
      <c r="R32" s="45"/>
    </row>
    <row r="33" spans="1:18">
      <c r="A33" s="26">
        <v>27</v>
      </c>
      <c r="B33" s="44"/>
      <c r="C33" s="32" t="s">
        <v>1783</v>
      </c>
      <c r="D33" s="33"/>
      <c r="E33" s="33"/>
      <c r="F33" s="33"/>
      <c r="G33" s="34"/>
      <c r="H33" s="45"/>
      <c r="I33" s="32" t="s">
        <v>1783</v>
      </c>
      <c r="J33" s="60"/>
      <c r="K33" s="61"/>
      <c r="L33" s="61"/>
      <c r="M33" s="34"/>
      <c r="N33" s="34"/>
      <c r="O33" s="34"/>
      <c r="P33" s="45"/>
      <c r="Q33" s="34"/>
      <c r="R33" s="45"/>
    </row>
    <row r="34" spans="1:18">
      <c r="A34" s="26">
        <v>28</v>
      </c>
      <c r="B34" s="44"/>
      <c r="C34" s="32" t="s">
        <v>147</v>
      </c>
      <c r="D34" s="33"/>
      <c r="E34" s="33"/>
      <c r="F34" s="33"/>
      <c r="G34" s="34"/>
      <c r="H34" s="45"/>
      <c r="I34" s="32" t="s">
        <v>147</v>
      </c>
      <c r="J34" s="63"/>
      <c r="K34" s="63"/>
      <c r="L34" s="63"/>
      <c r="M34" s="34"/>
      <c r="N34" s="34"/>
      <c r="O34" s="34"/>
      <c r="P34" s="45"/>
      <c r="Q34" s="34"/>
      <c r="R34" s="45"/>
    </row>
    <row r="35" spans="1:18">
      <c r="A35" s="26">
        <v>29</v>
      </c>
      <c r="B35" s="44"/>
      <c r="C35" s="41" t="s">
        <v>253</v>
      </c>
      <c r="D35" s="33"/>
      <c r="E35" s="33"/>
      <c r="F35" s="33"/>
      <c r="G35" s="34"/>
      <c r="H35" s="45"/>
      <c r="I35" s="41" t="s">
        <v>253</v>
      </c>
      <c r="J35" s="60"/>
      <c r="K35" s="61"/>
      <c r="L35" s="61"/>
      <c r="M35" s="34"/>
      <c r="N35" s="34"/>
      <c r="O35" s="34"/>
      <c r="P35" s="45"/>
      <c r="Q35" s="34"/>
      <c r="R35" s="45"/>
    </row>
    <row r="36" spans="1:18">
      <c r="A36" s="26">
        <v>30</v>
      </c>
      <c r="B36" s="44"/>
      <c r="C36" s="32" t="s">
        <v>1784</v>
      </c>
      <c r="D36" s="33"/>
      <c r="E36" s="33"/>
      <c r="F36" s="33"/>
      <c r="G36" s="34"/>
      <c r="H36" s="45"/>
      <c r="I36" s="32" t="s">
        <v>1784</v>
      </c>
      <c r="J36" s="68"/>
      <c r="K36" s="68"/>
      <c r="L36" s="68"/>
      <c r="M36" s="34"/>
      <c r="N36" s="34"/>
      <c r="O36" s="34"/>
      <c r="P36" s="45"/>
      <c r="Q36" s="34"/>
      <c r="R36" s="45"/>
    </row>
    <row r="37" spans="1:18">
      <c r="A37" s="26">
        <v>31</v>
      </c>
      <c r="B37" s="44"/>
      <c r="C37" s="32" t="s">
        <v>1785</v>
      </c>
      <c r="D37" s="33"/>
      <c r="E37" s="33"/>
      <c r="F37" s="33"/>
      <c r="G37" s="34"/>
      <c r="H37" s="45"/>
      <c r="I37" s="32" t="s">
        <v>1785</v>
      </c>
      <c r="J37" s="60"/>
      <c r="K37" s="61"/>
      <c r="L37" s="61"/>
      <c r="M37" s="34"/>
      <c r="N37" s="34"/>
      <c r="O37" s="34"/>
      <c r="P37" s="45"/>
      <c r="Q37" s="34"/>
      <c r="R37" s="45"/>
    </row>
    <row r="38" spans="1:18">
      <c r="A38" s="26">
        <v>32</v>
      </c>
      <c r="B38" s="44"/>
      <c r="C38" s="32" t="s">
        <v>726</v>
      </c>
      <c r="D38" s="33"/>
      <c r="E38" s="33"/>
      <c r="F38" s="33"/>
      <c r="G38" s="34"/>
      <c r="H38" s="45"/>
      <c r="I38" s="32" t="s">
        <v>726</v>
      </c>
      <c r="J38" s="60" t="s">
        <v>775</v>
      </c>
      <c r="K38" s="61">
        <v>1</v>
      </c>
      <c r="L38" s="61"/>
      <c r="M38" s="34"/>
      <c r="N38" s="34"/>
      <c r="O38" s="34"/>
      <c r="P38" s="45"/>
      <c r="Q38" s="34"/>
      <c r="R38" s="45"/>
    </row>
    <row r="39" spans="1:18">
      <c r="A39" s="26">
        <v>33</v>
      </c>
      <c r="B39" s="44"/>
      <c r="C39" s="32" t="s">
        <v>1786</v>
      </c>
      <c r="D39" s="33"/>
      <c r="E39" s="33"/>
      <c r="F39" s="33"/>
      <c r="G39" s="34"/>
      <c r="H39" s="45"/>
      <c r="I39" s="32" t="s">
        <v>1786</v>
      </c>
      <c r="J39" s="63"/>
      <c r="K39" s="63"/>
      <c r="L39" s="63"/>
      <c r="M39" s="34"/>
      <c r="N39" s="34"/>
      <c r="O39" s="34"/>
      <c r="P39" s="45"/>
      <c r="Q39" s="34"/>
      <c r="R39" s="45"/>
    </row>
    <row r="40" spans="1:18">
      <c r="A40" s="26">
        <v>34</v>
      </c>
      <c r="B40" s="44"/>
      <c r="C40" s="28" t="s">
        <v>81</v>
      </c>
      <c r="D40" s="33"/>
      <c r="E40" s="33"/>
      <c r="F40" s="33"/>
      <c r="G40" s="34"/>
      <c r="H40" s="45"/>
      <c r="I40" s="28" t="s">
        <v>81</v>
      </c>
      <c r="J40" s="69" t="s">
        <v>1787</v>
      </c>
      <c r="K40" s="70"/>
      <c r="L40" s="63">
        <v>0.23</v>
      </c>
      <c r="M40" s="34"/>
      <c r="N40" s="34"/>
      <c r="O40" s="34"/>
      <c r="P40" s="45"/>
      <c r="Q40" s="34"/>
      <c r="R40" s="45"/>
    </row>
    <row r="41" spans="1:18">
      <c r="A41" s="26">
        <v>35</v>
      </c>
      <c r="B41" s="44"/>
      <c r="C41" s="41" t="s">
        <v>1422</v>
      </c>
      <c r="D41" s="33"/>
      <c r="E41" s="33"/>
      <c r="F41" s="33"/>
      <c r="G41" s="34"/>
      <c r="H41" s="45"/>
      <c r="I41" s="41" t="s">
        <v>1422</v>
      </c>
      <c r="J41" s="60"/>
      <c r="K41" s="61"/>
      <c r="L41" s="61"/>
      <c r="M41" s="34"/>
      <c r="N41" s="34"/>
      <c r="O41" s="34"/>
      <c r="P41" s="45"/>
      <c r="Q41" s="34"/>
      <c r="R41" s="45"/>
    </row>
    <row r="42" spans="1:18">
      <c r="A42" s="26">
        <v>36</v>
      </c>
      <c r="B42" s="44"/>
      <c r="C42" s="41" t="s">
        <v>478</v>
      </c>
      <c r="D42" s="33"/>
      <c r="E42" s="33"/>
      <c r="F42" s="33"/>
      <c r="G42" s="34"/>
      <c r="H42" s="45"/>
      <c r="I42" s="41" t="s">
        <v>478</v>
      </c>
      <c r="J42" s="60" t="s">
        <v>106</v>
      </c>
      <c r="K42" s="61">
        <v>0.052</v>
      </c>
      <c r="L42" s="61"/>
      <c r="M42" s="34"/>
      <c r="N42" s="34"/>
      <c r="O42" s="34"/>
      <c r="P42" s="45"/>
      <c r="Q42" s="34"/>
      <c r="R42" s="45"/>
    </row>
    <row r="43" spans="1:18">
      <c r="A43" s="26">
        <v>37</v>
      </c>
      <c r="B43" s="44"/>
      <c r="C43" s="32" t="s">
        <v>252</v>
      </c>
      <c r="D43" s="33"/>
      <c r="E43" s="33"/>
      <c r="F43" s="33"/>
      <c r="G43" s="34"/>
      <c r="H43" s="45"/>
      <c r="I43" s="32" t="s">
        <v>252</v>
      </c>
      <c r="J43" s="71" t="s">
        <v>784</v>
      </c>
      <c r="K43" s="66">
        <v>0.0522</v>
      </c>
      <c r="L43" s="63">
        <v>0.3</v>
      </c>
      <c r="M43" s="34"/>
      <c r="N43" s="34"/>
      <c r="O43" s="34"/>
      <c r="P43" s="45"/>
      <c r="Q43" s="34"/>
      <c r="R43" s="45"/>
    </row>
    <row r="44" spans="1:18">
      <c r="A44" s="26">
        <v>38</v>
      </c>
      <c r="B44" s="44"/>
      <c r="C44" s="32" t="s">
        <v>58</v>
      </c>
      <c r="D44" s="33"/>
      <c r="E44" s="33"/>
      <c r="F44" s="33"/>
      <c r="G44" s="34"/>
      <c r="H44" s="45"/>
      <c r="I44" s="32" t="s">
        <v>58</v>
      </c>
      <c r="J44" s="71"/>
      <c r="K44" s="66"/>
      <c r="L44" s="63"/>
      <c r="M44" s="34"/>
      <c r="N44" s="34"/>
      <c r="O44" s="34"/>
      <c r="P44" s="45"/>
      <c r="Q44" s="34"/>
      <c r="R44" s="45"/>
    </row>
    <row r="45" spans="1:18">
      <c r="A45" s="26">
        <v>39</v>
      </c>
      <c r="B45" s="44"/>
      <c r="C45" s="41" t="s">
        <v>386</v>
      </c>
      <c r="D45" s="33"/>
      <c r="E45" s="33"/>
      <c r="F45" s="33"/>
      <c r="G45" s="34"/>
      <c r="H45" s="45"/>
      <c r="I45" s="41" t="s">
        <v>386</v>
      </c>
      <c r="J45" s="60"/>
      <c r="K45" s="61"/>
      <c r="L45" s="61"/>
      <c r="M45" s="34"/>
      <c r="N45" s="34"/>
      <c r="O45" s="34"/>
      <c r="P45" s="45"/>
      <c r="Q45" s="34"/>
      <c r="R45" s="45"/>
    </row>
    <row r="46" spans="1:18">
      <c r="A46" s="26">
        <v>40</v>
      </c>
      <c r="B46" s="46"/>
      <c r="C46" s="32" t="s">
        <v>260</v>
      </c>
      <c r="D46" s="36"/>
      <c r="E46" s="36"/>
      <c r="F46" s="36"/>
      <c r="G46" s="37"/>
      <c r="H46" s="47"/>
      <c r="I46" s="32" t="s">
        <v>260</v>
      </c>
      <c r="J46" s="60"/>
      <c r="K46" s="61"/>
      <c r="L46" s="61"/>
      <c r="M46" s="37"/>
      <c r="N46" s="37"/>
      <c r="O46" s="37"/>
      <c r="P46" s="47"/>
      <c r="Q46" s="37"/>
      <c r="R46" s="47"/>
    </row>
    <row r="47" spans="1:18">
      <c r="A47" s="26">
        <v>41</v>
      </c>
      <c r="B47" s="42" t="s">
        <v>266</v>
      </c>
      <c r="C47" s="32" t="s">
        <v>554</v>
      </c>
      <c r="D47" s="48">
        <v>18.65</v>
      </c>
      <c r="E47" s="48">
        <v>10.15</v>
      </c>
      <c r="F47" s="48">
        <v>8.5</v>
      </c>
      <c r="G47" s="49">
        <v>1.95</v>
      </c>
      <c r="H47" s="49">
        <v>0.77</v>
      </c>
      <c r="I47" s="32" t="s">
        <v>554</v>
      </c>
      <c r="J47" s="60" t="s">
        <v>775</v>
      </c>
      <c r="K47" s="61">
        <v>0.0063</v>
      </c>
      <c r="L47" s="61">
        <v>0.013</v>
      </c>
      <c r="M47" s="49">
        <v>2.49</v>
      </c>
      <c r="N47" s="49">
        <v>3.75</v>
      </c>
      <c r="O47" s="49">
        <v>4.88</v>
      </c>
      <c r="P47" s="49">
        <v>3.78</v>
      </c>
      <c r="Q47" s="49">
        <v>0.84</v>
      </c>
      <c r="R47" s="74">
        <v>0.1904</v>
      </c>
    </row>
    <row r="48" spans="1:18">
      <c r="A48" s="26">
        <v>42</v>
      </c>
      <c r="B48" s="44"/>
      <c r="C48" s="32" t="s">
        <v>169</v>
      </c>
      <c r="D48" s="48"/>
      <c r="E48" s="48"/>
      <c r="F48" s="48"/>
      <c r="G48" s="49"/>
      <c r="H48" s="49"/>
      <c r="I48" s="32" t="s">
        <v>169</v>
      </c>
      <c r="J48" s="40" t="s">
        <v>1788</v>
      </c>
      <c r="K48" s="61">
        <v>0.3</v>
      </c>
      <c r="L48" s="61"/>
      <c r="M48" s="49"/>
      <c r="N48" s="49"/>
      <c r="O48" s="49"/>
      <c r="P48" s="49"/>
      <c r="Q48" s="49"/>
      <c r="R48" s="74"/>
    </row>
    <row r="49" spans="1:18">
      <c r="A49" s="26">
        <v>43</v>
      </c>
      <c r="B49" s="44"/>
      <c r="C49" s="41" t="s">
        <v>79</v>
      </c>
      <c r="D49" s="48"/>
      <c r="E49" s="48"/>
      <c r="F49" s="48"/>
      <c r="G49" s="49"/>
      <c r="H49" s="49"/>
      <c r="I49" s="41" t="s">
        <v>79</v>
      </c>
      <c r="J49" s="72" t="s">
        <v>1789</v>
      </c>
      <c r="K49" s="61">
        <v>0.1</v>
      </c>
      <c r="L49" s="61"/>
      <c r="M49" s="49"/>
      <c r="N49" s="49"/>
      <c r="O49" s="49"/>
      <c r="P49" s="49"/>
      <c r="Q49" s="49"/>
      <c r="R49" s="74"/>
    </row>
    <row r="50" spans="1:18">
      <c r="A50" s="26">
        <v>44</v>
      </c>
      <c r="B50" s="44"/>
      <c r="C50" s="41" t="s">
        <v>745</v>
      </c>
      <c r="D50" s="48"/>
      <c r="E50" s="48"/>
      <c r="F50" s="48"/>
      <c r="G50" s="49"/>
      <c r="H50" s="49"/>
      <c r="I50" s="41" t="s">
        <v>745</v>
      </c>
      <c r="J50" s="60" t="s">
        <v>1790</v>
      </c>
      <c r="K50" s="61">
        <v>0.04</v>
      </c>
      <c r="L50" s="61"/>
      <c r="M50" s="49"/>
      <c r="N50" s="49"/>
      <c r="O50" s="49"/>
      <c r="P50" s="49"/>
      <c r="Q50" s="49"/>
      <c r="R50" s="74"/>
    </row>
    <row r="51" spans="1:18">
      <c r="A51" s="26">
        <v>45</v>
      </c>
      <c r="B51" s="44"/>
      <c r="C51" s="32" t="s">
        <v>317</v>
      </c>
      <c r="D51" s="48"/>
      <c r="E51" s="48"/>
      <c r="F51" s="48"/>
      <c r="G51" s="49"/>
      <c r="H51" s="49"/>
      <c r="I51" s="32" t="s">
        <v>317</v>
      </c>
      <c r="J51" s="60"/>
      <c r="K51" s="61"/>
      <c r="L51" s="61"/>
      <c r="M51" s="49"/>
      <c r="N51" s="49"/>
      <c r="O51" s="49"/>
      <c r="P51" s="49"/>
      <c r="Q51" s="49"/>
      <c r="R51" s="74"/>
    </row>
    <row r="52" spans="1:18">
      <c r="A52" s="26">
        <v>46</v>
      </c>
      <c r="B52" s="44"/>
      <c r="C52" s="32" t="s">
        <v>532</v>
      </c>
      <c r="D52" s="48"/>
      <c r="E52" s="48"/>
      <c r="F52" s="48"/>
      <c r="G52" s="49"/>
      <c r="H52" s="49"/>
      <c r="I52" s="32" t="s">
        <v>532</v>
      </c>
      <c r="J52" s="60" t="s">
        <v>775</v>
      </c>
      <c r="K52" s="61"/>
      <c r="L52" s="61">
        <v>0.188</v>
      </c>
      <c r="M52" s="49"/>
      <c r="N52" s="49"/>
      <c r="O52" s="49"/>
      <c r="P52" s="49"/>
      <c r="Q52" s="49"/>
      <c r="R52" s="74"/>
    </row>
    <row r="53" spans="1:18">
      <c r="A53" s="26">
        <v>47</v>
      </c>
      <c r="B53" s="44"/>
      <c r="C53" s="32" t="s">
        <v>1791</v>
      </c>
      <c r="D53" s="48"/>
      <c r="E53" s="48"/>
      <c r="F53" s="48"/>
      <c r="G53" s="49"/>
      <c r="H53" s="49"/>
      <c r="I53" s="32" t="s">
        <v>1791</v>
      </c>
      <c r="J53" s="60" t="s">
        <v>775</v>
      </c>
      <c r="K53" s="61"/>
      <c r="L53" s="61"/>
      <c r="M53" s="49"/>
      <c r="N53" s="49"/>
      <c r="O53" s="49"/>
      <c r="P53" s="49"/>
      <c r="Q53" s="49"/>
      <c r="R53" s="74"/>
    </row>
    <row r="54" spans="1:18">
      <c r="A54" s="26">
        <v>48</v>
      </c>
      <c r="B54" s="44"/>
      <c r="C54" s="32" t="s">
        <v>648</v>
      </c>
      <c r="D54" s="48"/>
      <c r="E54" s="48"/>
      <c r="F54" s="48"/>
      <c r="G54" s="49"/>
      <c r="H54" s="49"/>
      <c r="I54" s="32" t="s">
        <v>648</v>
      </c>
      <c r="J54" s="60" t="s">
        <v>775</v>
      </c>
      <c r="K54" s="73">
        <v>0.054</v>
      </c>
      <c r="L54" s="61">
        <v>0.054</v>
      </c>
      <c r="M54" s="49"/>
      <c r="N54" s="49"/>
      <c r="O54" s="49"/>
      <c r="P54" s="49"/>
      <c r="Q54" s="49"/>
      <c r="R54" s="74"/>
    </row>
    <row r="55" spans="1:18">
      <c r="A55" s="26">
        <v>49</v>
      </c>
      <c r="B55" s="44"/>
      <c r="C55" s="32" t="s">
        <v>125</v>
      </c>
      <c r="D55" s="48"/>
      <c r="E55" s="48"/>
      <c r="F55" s="48"/>
      <c r="G55" s="49"/>
      <c r="H55" s="49"/>
      <c r="I55" s="32" t="s">
        <v>125</v>
      </c>
      <c r="J55" s="60" t="s">
        <v>801</v>
      </c>
      <c r="K55" s="61">
        <v>0.25</v>
      </c>
      <c r="L55" s="61"/>
      <c r="M55" s="49"/>
      <c r="N55" s="49"/>
      <c r="O55" s="49"/>
      <c r="P55" s="49"/>
      <c r="Q55" s="49"/>
      <c r="R55" s="74"/>
    </row>
    <row r="56" spans="1:18">
      <c r="A56" s="26">
        <v>50</v>
      </c>
      <c r="B56" s="44"/>
      <c r="C56" s="32" t="s">
        <v>102</v>
      </c>
      <c r="D56" s="48"/>
      <c r="E56" s="48"/>
      <c r="F56" s="48"/>
      <c r="G56" s="49"/>
      <c r="H56" s="49"/>
      <c r="I56" s="32" t="s">
        <v>102</v>
      </c>
      <c r="J56" s="63"/>
      <c r="K56" s="63"/>
      <c r="L56" s="63"/>
      <c r="M56" s="49"/>
      <c r="N56" s="49"/>
      <c r="O56" s="49"/>
      <c r="P56" s="49"/>
      <c r="Q56" s="49"/>
      <c r="R56" s="74"/>
    </row>
    <row r="57" spans="1:18">
      <c r="A57" s="26">
        <v>51</v>
      </c>
      <c r="B57" s="44"/>
      <c r="C57" s="41" t="s">
        <v>1792</v>
      </c>
      <c r="D57" s="48"/>
      <c r="E57" s="48"/>
      <c r="F57" s="48"/>
      <c r="G57" s="49"/>
      <c r="H57" s="49"/>
      <c r="I57" s="41" t="s">
        <v>1792</v>
      </c>
      <c r="J57" s="60" t="s">
        <v>75</v>
      </c>
      <c r="K57" s="61">
        <v>0.18</v>
      </c>
      <c r="L57" s="61"/>
      <c r="M57" s="49"/>
      <c r="N57" s="49"/>
      <c r="O57" s="49"/>
      <c r="P57" s="49"/>
      <c r="Q57" s="49"/>
      <c r="R57" s="74"/>
    </row>
    <row r="58" spans="1:18">
      <c r="A58" s="26">
        <v>52</v>
      </c>
      <c r="B58" s="44"/>
      <c r="C58" s="41" t="s">
        <v>884</v>
      </c>
      <c r="D58" s="48"/>
      <c r="E58" s="48"/>
      <c r="F58" s="48"/>
      <c r="G58" s="49"/>
      <c r="H58" s="49"/>
      <c r="I58" s="41" t="s">
        <v>884</v>
      </c>
      <c r="J58" s="60" t="s">
        <v>1789</v>
      </c>
      <c r="K58" s="61">
        <v>0.12</v>
      </c>
      <c r="L58" s="61"/>
      <c r="M58" s="49"/>
      <c r="N58" s="49"/>
      <c r="O58" s="49"/>
      <c r="P58" s="49"/>
      <c r="Q58" s="49"/>
      <c r="R58" s="74"/>
    </row>
    <row r="59" spans="1:18">
      <c r="A59" s="26">
        <v>53</v>
      </c>
      <c r="B59" s="44"/>
      <c r="C59" s="41" t="s">
        <v>623</v>
      </c>
      <c r="D59" s="48"/>
      <c r="E59" s="48"/>
      <c r="F59" s="48"/>
      <c r="G59" s="49"/>
      <c r="H59" s="49"/>
      <c r="I59" s="41" t="s">
        <v>623</v>
      </c>
      <c r="J59" s="60" t="s">
        <v>1793</v>
      </c>
      <c r="K59" s="61">
        <v>0.03</v>
      </c>
      <c r="L59" s="61"/>
      <c r="M59" s="49"/>
      <c r="N59" s="49"/>
      <c r="O59" s="49"/>
      <c r="P59" s="49"/>
      <c r="Q59" s="49"/>
      <c r="R59" s="74"/>
    </row>
    <row r="60" spans="1:18">
      <c r="A60" s="26">
        <v>54</v>
      </c>
      <c r="B60" s="44"/>
      <c r="C60" s="28" t="s">
        <v>1794</v>
      </c>
      <c r="D60" s="48"/>
      <c r="E60" s="48"/>
      <c r="F60" s="48"/>
      <c r="G60" s="49"/>
      <c r="H60" s="49"/>
      <c r="I60" s="28" t="s">
        <v>1794</v>
      </c>
      <c r="J60" s="60"/>
      <c r="K60" s="61"/>
      <c r="L60" s="61"/>
      <c r="M60" s="49"/>
      <c r="N60" s="49"/>
      <c r="O60" s="49"/>
      <c r="P60" s="49"/>
      <c r="Q60" s="49"/>
      <c r="R60" s="74"/>
    </row>
    <row r="61" spans="1:18">
      <c r="A61" s="26">
        <v>55</v>
      </c>
      <c r="B61" s="44"/>
      <c r="C61" s="41" t="s">
        <v>1131</v>
      </c>
      <c r="D61" s="48"/>
      <c r="E61" s="48"/>
      <c r="F61" s="48"/>
      <c r="G61" s="49"/>
      <c r="H61" s="49"/>
      <c r="I61" s="41" t="s">
        <v>1131</v>
      </c>
      <c r="J61" s="60" t="s">
        <v>1795</v>
      </c>
      <c r="K61" s="61">
        <v>0.09</v>
      </c>
      <c r="L61" s="61"/>
      <c r="M61" s="49"/>
      <c r="N61" s="49"/>
      <c r="O61" s="49"/>
      <c r="P61" s="49"/>
      <c r="Q61" s="49"/>
      <c r="R61" s="74"/>
    </row>
    <row r="62" spans="1:18">
      <c r="A62" s="26">
        <v>56</v>
      </c>
      <c r="B62" s="44"/>
      <c r="C62" s="28" t="s">
        <v>151</v>
      </c>
      <c r="D62" s="48"/>
      <c r="E62" s="48"/>
      <c r="F62" s="48"/>
      <c r="G62" s="49"/>
      <c r="H62" s="49"/>
      <c r="I62" s="28" t="s">
        <v>151</v>
      </c>
      <c r="J62" s="60"/>
      <c r="K62" s="61"/>
      <c r="L62" s="61"/>
      <c r="M62" s="49"/>
      <c r="N62" s="49"/>
      <c r="O62" s="49"/>
      <c r="P62" s="49"/>
      <c r="Q62" s="49"/>
      <c r="R62" s="74"/>
    </row>
    <row r="63" spans="1:18">
      <c r="A63" s="26">
        <v>57</v>
      </c>
      <c r="B63" s="44"/>
      <c r="C63" s="32" t="s">
        <v>531</v>
      </c>
      <c r="D63" s="48"/>
      <c r="E63" s="48"/>
      <c r="F63" s="48"/>
      <c r="G63" s="49"/>
      <c r="H63" s="49"/>
      <c r="I63" s="32" t="s">
        <v>531</v>
      </c>
      <c r="J63" s="60" t="s">
        <v>775</v>
      </c>
      <c r="K63" s="61"/>
      <c r="L63" s="61">
        <v>0.111</v>
      </c>
      <c r="M63" s="49"/>
      <c r="N63" s="49"/>
      <c r="O63" s="49"/>
      <c r="P63" s="49"/>
      <c r="Q63" s="49"/>
      <c r="R63" s="74"/>
    </row>
    <row r="64" spans="1:18">
      <c r="A64" s="26">
        <v>58</v>
      </c>
      <c r="B64" s="44"/>
      <c r="C64" s="41" t="s">
        <v>94</v>
      </c>
      <c r="D64" s="48"/>
      <c r="E64" s="48"/>
      <c r="F64" s="48"/>
      <c r="G64" s="49"/>
      <c r="H64" s="49"/>
      <c r="I64" s="41" t="s">
        <v>94</v>
      </c>
      <c r="J64" s="60" t="s">
        <v>75</v>
      </c>
      <c r="K64" s="61">
        <v>0.12</v>
      </c>
      <c r="L64" s="61"/>
      <c r="M64" s="49"/>
      <c r="N64" s="49"/>
      <c r="O64" s="49"/>
      <c r="P64" s="49"/>
      <c r="Q64" s="49"/>
      <c r="R64" s="74"/>
    </row>
    <row r="65" spans="1:18">
      <c r="A65" s="26">
        <v>59</v>
      </c>
      <c r="B65" s="44"/>
      <c r="C65" s="28" t="s">
        <v>818</v>
      </c>
      <c r="D65" s="48"/>
      <c r="E65" s="48"/>
      <c r="F65" s="48"/>
      <c r="G65" s="49"/>
      <c r="H65" s="49"/>
      <c r="I65" s="28" t="s">
        <v>818</v>
      </c>
      <c r="J65" s="60"/>
      <c r="K65" s="61"/>
      <c r="L65" s="61">
        <v>0.012</v>
      </c>
      <c r="M65" s="49"/>
      <c r="N65" s="49"/>
      <c r="O65" s="49"/>
      <c r="P65" s="49"/>
      <c r="Q65" s="49"/>
      <c r="R65" s="74"/>
    </row>
    <row r="66" spans="1:18">
      <c r="A66" s="26">
        <v>60</v>
      </c>
      <c r="B66" s="44"/>
      <c r="C66" s="41" t="s">
        <v>1796</v>
      </c>
      <c r="D66" s="48"/>
      <c r="E66" s="48"/>
      <c r="F66" s="48"/>
      <c r="G66" s="49"/>
      <c r="H66" s="49"/>
      <c r="I66" s="41" t="s">
        <v>1796</v>
      </c>
      <c r="J66" s="60"/>
      <c r="K66" s="61"/>
      <c r="L66" s="61"/>
      <c r="M66" s="49"/>
      <c r="N66" s="49"/>
      <c r="O66" s="49"/>
      <c r="P66" s="49"/>
      <c r="Q66" s="49"/>
      <c r="R66" s="74"/>
    </row>
    <row r="67" spans="1:18">
      <c r="A67" s="26">
        <v>61</v>
      </c>
      <c r="B67" s="44"/>
      <c r="C67" s="28" t="s">
        <v>1797</v>
      </c>
      <c r="D67" s="48"/>
      <c r="E67" s="48"/>
      <c r="F67" s="48"/>
      <c r="G67" s="49"/>
      <c r="H67" s="49"/>
      <c r="I67" s="28" t="s">
        <v>1797</v>
      </c>
      <c r="J67" s="60"/>
      <c r="K67" s="61"/>
      <c r="L67" s="61"/>
      <c r="M67" s="49"/>
      <c r="N67" s="49"/>
      <c r="O67" s="49"/>
      <c r="P67" s="49"/>
      <c r="Q67" s="49"/>
      <c r="R67" s="74"/>
    </row>
    <row r="68" spans="1:18">
      <c r="A68" s="26">
        <v>62</v>
      </c>
      <c r="B68" s="44"/>
      <c r="C68" s="41" t="s">
        <v>55</v>
      </c>
      <c r="D68" s="48"/>
      <c r="E68" s="48"/>
      <c r="F68" s="48"/>
      <c r="G68" s="49"/>
      <c r="H68" s="49"/>
      <c r="I68" s="41" t="s">
        <v>55</v>
      </c>
      <c r="J68" s="60"/>
      <c r="K68" s="61"/>
      <c r="L68" s="61"/>
      <c r="M68" s="49"/>
      <c r="N68" s="49"/>
      <c r="O68" s="49"/>
      <c r="P68" s="49"/>
      <c r="Q68" s="49"/>
      <c r="R68" s="74"/>
    </row>
    <row r="69" spans="1:18">
      <c r="A69" s="26">
        <v>63</v>
      </c>
      <c r="B69" s="44"/>
      <c r="C69" s="32" t="s">
        <v>593</v>
      </c>
      <c r="D69" s="48"/>
      <c r="E69" s="48"/>
      <c r="F69" s="48"/>
      <c r="G69" s="49"/>
      <c r="H69" s="49"/>
      <c r="I69" s="32" t="s">
        <v>593</v>
      </c>
      <c r="J69" s="60"/>
      <c r="K69" s="61"/>
      <c r="L69" s="61">
        <v>0.01</v>
      </c>
      <c r="M69" s="49"/>
      <c r="N69" s="49"/>
      <c r="O69" s="49"/>
      <c r="P69" s="49"/>
      <c r="Q69" s="49"/>
      <c r="R69" s="74"/>
    </row>
    <row r="70" spans="1:18">
      <c r="A70" s="26">
        <v>64</v>
      </c>
      <c r="B70" s="44"/>
      <c r="C70" s="28" t="s">
        <v>93</v>
      </c>
      <c r="D70" s="48"/>
      <c r="E70" s="48"/>
      <c r="F70" s="48"/>
      <c r="G70" s="49"/>
      <c r="H70" s="49"/>
      <c r="I70" s="28" t="s">
        <v>93</v>
      </c>
      <c r="J70" s="60"/>
      <c r="K70" s="61"/>
      <c r="L70" s="61"/>
      <c r="M70" s="49"/>
      <c r="N70" s="49"/>
      <c r="O70" s="49"/>
      <c r="P70" s="49"/>
      <c r="Q70" s="49"/>
      <c r="R70" s="74"/>
    </row>
    <row r="71" spans="1:18">
      <c r="A71" s="26">
        <v>65</v>
      </c>
      <c r="B71" s="44"/>
      <c r="C71" s="28" t="s">
        <v>436</v>
      </c>
      <c r="D71" s="48"/>
      <c r="E71" s="48"/>
      <c r="F71" s="48"/>
      <c r="G71" s="49"/>
      <c r="H71" s="49"/>
      <c r="I71" s="28" t="s">
        <v>436</v>
      </c>
      <c r="J71" s="60" t="s">
        <v>1798</v>
      </c>
      <c r="K71" s="61"/>
      <c r="L71" s="61">
        <v>0.02</v>
      </c>
      <c r="M71" s="49"/>
      <c r="N71" s="49"/>
      <c r="O71" s="49"/>
      <c r="P71" s="49"/>
      <c r="Q71" s="49"/>
      <c r="R71" s="74"/>
    </row>
    <row r="72" spans="1:18">
      <c r="A72" s="26">
        <v>66</v>
      </c>
      <c r="B72" s="44"/>
      <c r="C72" s="32" t="s">
        <v>1799</v>
      </c>
      <c r="D72" s="48"/>
      <c r="E72" s="48"/>
      <c r="F72" s="48"/>
      <c r="G72" s="49"/>
      <c r="H72" s="49"/>
      <c r="I72" s="32" t="s">
        <v>1799</v>
      </c>
      <c r="J72" s="60" t="s">
        <v>775</v>
      </c>
      <c r="K72" s="61">
        <v>0.0551</v>
      </c>
      <c r="L72" s="61">
        <v>0.009</v>
      </c>
      <c r="M72" s="49"/>
      <c r="N72" s="49"/>
      <c r="O72" s="49"/>
      <c r="P72" s="49"/>
      <c r="Q72" s="49"/>
      <c r="R72" s="74"/>
    </row>
    <row r="73" spans="1:18">
      <c r="A73" s="26">
        <v>67</v>
      </c>
      <c r="B73" s="44"/>
      <c r="C73" s="32" t="s">
        <v>652</v>
      </c>
      <c r="D73" s="48"/>
      <c r="E73" s="48"/>
      <c r="F73" s="48"/>
      <c r="G73" s="49"/>
      <c r="H73" s="49"/>
      <c r="I73" s="32" t="s">
        <v>652</v>
      </c>
      <c r="J73" s="60"/>
      <c r="K73" s="61"/>
      <c r="L73" s="61"/>
      <c r="M73" s="49"/>
      <c r="N73" s="49"/>
      <c r="O73" s="49"/>
      <c r="P73" s="49"/>
      <c r="Q73" s="49"/>
      <c r="R73" s="74"/>
    </row>
    <row r="74" spans="1:18">
      <c r="A74" s="26">
        <v>68</v>
      </c>
      <c r="B74" s="44"/>
      <c r="C74" s="32" t="s">
        <v>72</v>
      </c>
      <c r="D74" s="48"/>
      <c r="E74" s="48"/>
      <c r="F74" s="48"/>
      <c r="G74" s="49"/>
      <c r="H74" s="49"/>
      <c r="I74" s="32" t="s">
        <v>72</v>
      </c>
      <c r="J74" s="60"/>
      <c r="K74" s="61"/>
      <c r="L74" s="61"/>
      <c r="M74" s="49"/>
      <c r="N74" s="49"/>
      <c r="O74" s="49"/>
      <c r="P74" s="49"/>
      <c r="Q74" s="49"/>
      <c r="R74" s="74"/>
    </row>
    <row r="75" spans="1:18">
      <c r="A75" s="26">
        <v>69</v>
      </c>
      <c r="B75" s="44"/>
      <c r="C75" s="32" t="s">
        <v>343</v>
      </c>
      <c r="D75" s="48"/>
      <c r="E75" s="48"/>
      <c r="F75" s="48"/>
      <c r="G75" s="49"/>
      <c r="H75" s="49"/>
      <c r="I75" s="32" t="s">
        <v>343</v>
      </c>
      <c r="J75" s="60" t="s">
        <v>1800</v>
      </c>
      <c r="K75" s="61"/>
      <c r="L75" s="61"/>
      <c r="M75" s="49"/>
      <c r="N75" s="49"/>
      <c r="O75" s="49"/>
      <c r="P75" s="49"/>
      <c r="Q75" s="49"/>
      <c r="R75" s="74"/>
    </row>
    <row r="76" spans="1:18">
      <c r="A76" s="26">
        <v>70</v>
      </c>
      <c r="B76" s="44"/>
      <c r="C76" s="32" t="s">
        <v>1058</v>
      </c>
      <c r="D76" s="48"/>
      <c r="E76" s="48"/>
      <c r="F76" s="48"/>
      <c r="G76" s="49"/>
      <c r="H76" s="49"/>
      <c r="I76" s="32" t="s">
        <v>1058</v>
      </c>
      <c r="J76" s="60" t="s">
        <v>775</v>
      </c>
      <c r="K76" s="63">
        <v>0.0111</v>
      </c>
      <c r="L76" s="63">
        <v>0.012</v>
      </c>
      <c r="M76" s="49"/>
      <c r="N76" s="49"/>
      <c r="O76" s="49"/>
      <c r="P76" s="49"/>
      <c r="Q76" s="49"/>
      <c r="R76" s="74"/>
    </row>
    <row r="77" spans="1:18">
      <c r="A77" s="26">
        <v>71</v>
      </c>
      <c r="B77" s="44"/>
      <c r="C77" s="32" t="s">
        <v>556</v>
      </c>
      <c r="D77" s="48"/>
      <c r="E77" s="48"/>
      <c r="F77" s="48"/>
      <c r="G77" s="49"/>
      <c r="H77" s="49"/>
      <c r="I77" s="32" t="s">
        <v>556</v>
      </c>
      <c r="J77" s="60"/>
      <c r="K77" s="61"/>
      <c r="L77" s="61"/>
      <c r="M77" s="49"/>
      <c r="N77" s="49"/>
      <c r="O77" s="49"/>
      <c r="P77" s="49"/>
      <c r="Q77" s="49"/>
      <c r="R77" s="74"/>
    </row>
    <row r="78" spans="1:18">
      <c r="A78" s="26">
        <v>72</v>
      </c>
      <c r="B78" s="44"/>
      <c r="C78" s="32" t="s">
        <v>1101</v>
      </c>
      <c r="D78" s="48"/>
      <c r="E78" s="48"/>
      <c r="F78" s="48"/>
      <c r="G78" s="49"/>
      <c r="H78" s="49"/>
      <c r="I78" s="32" t="s">
        <v>1101</v>
      </c>
      <c r="J78" s="60" t="s">
        <v>775</v>
      </c>
      <c r="K78" s="61"/>
      <c r="L78" s="61">
        <v>0.172</v>
      </c>
      <c r="M78" s="49"/>
      <c r="N78" s="49"/>
      <c r="O78" s="49"/>
      <c r="P78" s="49"/>
      <c r="Q78" s="49"/>
      <c r="R78" s="74"/>
    </row>
    <row r="79" spans="1:18">
      <c r="A79" s="26">
        <v>73</v>
      </c>
      <c r="B79" s="44"/>
      <c r="C79" s="32" t="s">
        <v>248</v>
      </c>
      <c r="D79" s="48"/>
      <c r="E79" s="48"/>
      <c r="F79" s="48"/>
      <c r="G79" s="49"/>
      <c r="H79" s="49"/>
      <c r="I79" s="32" t="s">
        <v>248</v>
      </c>
      <c r="J79" s="60" t="s">
        <v>775</v>
      </c>
      <c r="K79" s="61">
        <v>0.3</v>
      </c>
      <c r="L79" s="61"/>
      <c r="M79" s="49"/>
      <c r="N79" s="49"/>
      <c r="O79" s="49"/>
      <c r="P79" s="49"/>
      <c r="Q79" s="49"/>
      <c r="R79" s="74"/>
    </row>
    <row r="80" spans="1:18">
      <c r="A80" s="26">
        <v>74</v>
      </c>
      <c r="B80" s="44"/>
      <c r="C80" s="32" t="s">
        <v>311</v>
      </c>
      <c r="D80" s="48"/>
      <c r="E80" s="48"/>
      <c r="F80" s="48"/>
      <c r="G80" s="49"/>
      <c r="H80" s="49"/>
      <c r="I80" s="32" t="s">
        <v>311</v>
      </c>
      <c r="J80" s="60"/>
      <c r="K80" s="61"/>
      <c r="L80" s="61"/>
      <c r="M80" s="49"/>
      <c r="N80" s="49"/>
      <c r="O80" s="49"/>
      <c r="P80" s="49"/>
      <c r="Q80" s="49"/>
      <c r="R80" s="74"/>
    </row>
    <row r="81" ht="24" spans="1:18">
      <c r="A81" s="26">
        <v>75</v>
      </c>
      <c r="B81" s="44"/>
      <c r="C81" s="41" t="s">
        <v>1801</v>
      </c>
      <c r="D81" s="48"/>
      <c r="E81" s="48"/>
      <c r="F81" s="48"/>
      <c r="G81" s="49"/>
      <c r="H81" s="49"/>
      <c r="I81" s="41" t="s">
        <v>1801</v>
      </c>
      <c r="J81" s="60" t="s">
        <v>1802</v>
      </c>
      <c r="K81" s="61">
        <v>0.11</v>
      </c>
      <c r="L81" s="61"/>
      <c r="M81" s="49"/>
      <c r="N81" s="49"/>
      <c r="O81" s="49"/>
      <c r="P81" s="49"/>
      <c r="Q81" s="49"/>
      <c r="R81" s="74"/>
    </row>
    <row r="82" spans="1:18">
      <c r="A82" s="26">
        <v>76</v>
      </c>
      <c r="B82" s="44"/>
      <c r="C82" s="32" t="s">
        <v>301</v>
      </c>
      <c r="D82" s="48"/>
      <c r="E82" s="48"/>
      <c r="F82" s="48"/>
      <c r="G82" s="49"/>
      <c r="H82" s="49"/>
      <c r="I82" s="32" t="s">
        <v>301</v>
      </c>
      <c r="J82" s="60"/>
      <c r="K82" s="61"/>
      <c r="L82" s="61"/>
      <c r="M82" s="49"/>
      <c r="N82" s="49"/>
      <c r="O82" s="49"/>
      <c r="P82" s="49"/>
      <c r="Q82" s="49"/>
      <c r="R82" s="74"/>
    </row>
    <row r="83" spans="1:18">
      <c r="A83" s="26">
        <v>77</v>
      </c>
      <c r="B83" s="44"/>
      <c r="C83" s="41" t="s">
        <v>50</v>
      </c>
      <c r="D83" s="48"/>
      <c r="E83" s="48"/>
      <c r="F83" s="48"/>
      <c r="G83" s="49"/>
      <c r="H83" s="49"/>
      <c r="I83" s="41" t="s">
        <v>50</v>
      </c>
      <c r="J83" s="60"/>
      <c r="K83" s="61"/>
      <c r="L83" s="61"/>
      <c r="M83" s="49"/>
      <c r="N83" s="49"/>
      <c r="O83" s="49"/>
      <c r="P83" s="49"/>
      <c r="Q83" s="49"/>
      <c r="R83" s="74"/>
    </row>
    <row r="84" spans="1:18">
      <c r="A84" s="26">
        <v>78</v>
      </c>
      <c r="B84" s="44"/>
      <c r="C84" s="41" t="s">
        <v>99</v>
      </c>
      <c r="D84" s="48"/>
      <c r="E84" s="48"/>
      <c r="F84" s="48"/>
      <c r="G84" s="49"/>
      <c r="H84" s="49"/>
      <c r="I84" s="41" t="s">
        <v>99</v>
      </c>
      <c r="J84" s="60" t="s">
        <v>761</v>
      </c>
      <c r="K84" s="61">
        <v>0.07</v>
      </c>
      <c r="L84" s="61"/>
      <c r="M84" s="49"/>
      <c r="N84" s="49"/>
      <c r="O84" s="49"/>
      <c r="P84" s="49"/>
      <c r="Q84" s="49"/>
      <c r="R84" s="74"/>
    </row>
    <row r="85" spans="1:18">
      <c r="A85" s="26">
        <v>79</v>
      </c>
      <c r="B85" s="44"/>
      <c r="C85" s="32" t="s">
        <v>1415</v>
      </c>
      <c r="D85" s="48"/>
      <c r="E85" s="48"/>
      <c r="F85" s="48"/>
      <c r="G85" s="49"/>
      <c r="H85" s="49"/>
      <c r="I85" s="32" t="s">
        <v>1415</v>
      </c>
      <c r="J85" s="60"/>
      <c r="K85" s="61"/>
      <c r="L85" s="61"/>
      <c r="M85" s="49"/>
      <c r="N85" s="49"/>
      <c r="O85" s="49"/>
      <c r="P85" s="49"/>
      <c r="Q85" s="49"/>
      <c r="R85" s="74"/>
    </row>
    <row r="86" spans="1:18">
      <c r="A86" s="26">
        <v>80</v>
      </c>
      <c r="B86" s="44"/>
      <c r="C86" s="32" t="s">
        <v>1060</v>
      </c>
      <c r="D86" s="48"/>
      <c r="E86" s="48"/>
      <c r="F86" s="48"/>
      <c r="G86" s="49"/>
      <c r="H86" s="49"/>
      <c r="I86" s="32" t="s">
        <v>1060</v>
      </c>
      <c r="J86" s="60" t="s">
        <v>775</v>
      </c>
      <c r="K86" s="70">
        <v>0.0123</v>
      </c>
      <c r="L86" s="63">
        <v>0.006</v>
      </c>
      <c r="M86" s="49"/>
      <c r="N86" s="49"/>
      <c r="O86" s="49"/>
      <c r="P86" s="49"/>
      <c r="Q86" s="49"/>
      <c r="R86" s="74"/>
    </row>
    <row r="87" spans="1:18">
      <c r="A87" s="26">
        <v>81</v>
      </c>
      <c r="B87" s="44"/>
      <c r="C87" s="41" t="s">
        <v>1803</v>
      </c>
      <c r="D87" s="48"/>
      <c r="E87" s="48"/>
      <c r="F87" s="48"/>
      <c r="G87" s="49"/>
      <c r="H87" s="49"/>
      <c r="I87" s="41" t="s">
        <v>1803</v>
      </c>
      <c r="J87" s="60" t="s">
        <v>1802</v>
      </c>
      <c r="K87" s="61">
        <v>0.08</v>
      </c>
      <c r="L87" s="61"/>
      <c r="M87" s="49"/>
      <c r="N87" s="49"/>
      <c r="O87" s="49"/>
      <c r="P87" s="49"/>
      <c r="Q87" s="49"/>
      <c r="R87" s="74"/>
    </row>
    <row r="88" spans="1:18">
      <c r="A88" s="26">
        <v>82</v>
      </c>
      <c r="B88" s="44"/>
      <c r="C88" s="41" t="s">
        <v>1504</v>
      </c>
      <c r="D88" s="48"/>
      <c r="E88" s="48"/>
      <c r="F88" s="48"/>
      <c r="G88" s="49"/>
      <c r="H88" s="49"/>
      <c r="I88" s="41" t="s">
        <v>1504</v>
      </c>
      <c r="J88" s="60"/>
      <c r="K88" s="61"/>
      <c r="L88" s="61"/>
      <c r="M88" s="49"/>
      <c r="N88" s="49"/>
      <c r="O88" s="49"/>
      <c r="P88" s="49"/>
      <c r="Q88" s="49"/>
      <c r="R88" s="74"/>
    </row>
    <row r="89" spans="1:18">
      <c r="A89" s="26">
        <v>83</v>
      </c>
      <c r="B89" s="44"/>
      <c r="C89" s="41" t="s">
        <v>1804</v>
      </c>
      <c r="D89" s="48"/>
      <c r="E89" s="48"/>
      <c r="F89" s="48"/>
      <c r="G89" s="49"/>
      <c r="H89" s="49"/>
      <c r="I89" s="41" t="s">
        <v>1804</v>
      </c>
      <c r="J89" s="60"/>
      <c r="K89" s="61"/>
      <c r="L89" s="61"/>
      <c r="M89" s="49"/>
      <c r="N89" s="49"/>
      <c r="O89" s="49"/>
      <c r="P89" s="49"/>
      <c r="Q89" s="49"/>
      <c r="R89" s="74"/>
    </row>
    <row r="90" spans="1:18">
      <c r="A90" s="26">
        <v>84</v>
      </c>
      <c r="B90" s="44"/>
      <c r="C90" s="41" t="s">
        <v>1604</v>
      </c>
      <c r="D90" s="48"/>
      <c r="E90" s="48"/>
      <c r="F90" s="48"/>
      <c r="G90" s="49"/>
      <c r="H90" s="49"/>
      <c r="I90" s="41" t="s">
        <v>1604</v>
      </c>
      <c r="J90" s="60"/>
      <c r="K90" s="61"/>
      <c r="L90" s="61"/>
      <c r="M90" s="49"/>
      <c r="N90" s="49"/>
      <c r="O90" s="49"/>
      <c r="P90" s="49"/>
      <c r="Q90" s="49"/>
      <c r="R90" s="74"/>
    </row>
    <row r="91" spans="1:18">
      <c r="A91" s="26">
        <v>85</v>
      </c>
      <c r="B91" s="44"/>
      <c r="C91" s="41" t="s">
        <v>1523</v>
      </c>
      <c r="D91" s="48"/>
      <c r="E91" s="48"/>
      <c r="F91" s="48"/>
      <c r="G91" s="49"/>
      <c r="H91" s="49"/>
      <c r="I91" s="41" t="s">
        <v>1523</v>
      </c>
      <c r="J91" s="60"/>
      <c r="K91" s="61"/>
      <c r="L91" s="61"/>
      <c r="M91" s="49"/>
      <c r="N91" s="49"/>
      <c r="O91" s="49"/>
      <c r="P91" s="49"/>
      <c r="Q91" s="49"/>
      <c r="R91" s="74"/>
    </row>
    <row r="92" spans="1:18">
      <c r="A92" s="26">
        <v>86</v>
      </c>
      <c r="B92" s="44"/>
      <c r="C92" s="32" t="s">
        <v>1805</v>
      </c>
      <c r="D92" s="48"/>
      <c r="E92" s="48"/>
      <c r="F92" s="48"/>
      <c r="G92" s="49"/>
      <c r="H92" s="49"/>
      <c r="I92" s="32" t="s">
        <v>1805</v>
      </c>
      <c r="J92" s="60" t="s">
        <v>775</v>
      </c>
      <c r="K92" s="61">
        <v>0.01</v>
      </c>
      <c r="L92" s="61"/>
      <c r="M92" s="49"/>
      <c r="N92" s="49"/>
      <c r="O92" s="49"/>
      <c r="P92" s="49"/>
      <c r="Q92" s="49"/>
      <c r="R92" s="74"/>
    </row>
    <row r="93" spans="1:18">
      <c r="A93" s="26">
        <v>87</v>
      </c>
      <c r="B93" s="44"/>
      <c r="C93" s="41" t="s">
        <v>1023</v>
      </c>
      <c r="D93" s="48"/>
      <c r="E93" s="48"/>
      <c r="F93" s="48"/>
      <c r="G93" s="49"/>
      <c r="H93" s="49"/>
      <c r="I93" s="41" t="s">
        <v>1023</v>
      </c>
      <c r="J93" s="60"/>
      <c r="K93" s="61"/>
      <c r="L93" s="61"/>
      <c r="M93" s="49"/>
      <c r="N93" s="49"/>
      <c r="O93" s="49"/>
      <c r="P93" s="49"/>
      <c r="Q93" s="49"/>
      <c r="R93" s="74"/>
    </row>
    <row r="94" spans="1:18">
      <c r="A94" s="26">
        <v>88</v>
      </c>
      <c r="B94" s="44"/>
      <c r="C94" s="32" t="s">
        <v>583</v>
      </c>
      <c r="D94" s="48"/>
      <c r="E94" s="48"/>
      <c r="F94" s="48"/>
      <c r="G94" s="49"/>
      <c r="H94" s="49"/>
      <c r="I94" s="32" t="s">
        <v>583</v>
      </c>
      <c r="J94" s="60" t="s">
        <v>775</v>
      </c>
      <c r="K94" s="73"/>
      <c r="L94" s="73">
        <v>0.01</v>
      </c>
      <c r="M94" s="49"/>
      <c r="N94" s="49"/>
      <c r="O94" s="49"/>
      <c r="P94" s="49"/>
      <c r="Q94" s="49"/>
      <c r="R94" s="74"/>
    </row>
    <row r="95" spans="1:18">
      <c r="A95" s="26">
        <v>89</v>
      </c>
      <c r="B95" s="44"/>
      <c r="C95" s="32" t="s">
        <v>1582</v>
      </c>
      <c r="D95" s="48"/>
      <c r="E95" s="48"/>
      <c r="F95" s="48"/>
      <c r="G95" s="49"/>
      <c r="H95" s="49"/>
      <c r="I95" s="32" t="s">
        <v>1582</v>
      </c>
      <c r="J95" s="77"/>
      <c r="K95" s="73"/>
      <c r="L95" s="73"/>
      <c r="M95" s="49"/>
      <c r="N95" s="49"/>
      <c r="O95" s="49"/>
      <c r="P95" s="49"/>
      <c r="Q95" s="49"/>
      <c r="R95" s="74"/>
    </row>
    <row r="96" spans="1:18">
      <c r="A96" s="26">
        <v>90</v>
      </c>
      <c r="B96" s="44"/>
      <c r="C96" s="32" t="s">
        <v>1653</v>
      </c>
      <c r="D96" s="48"/>
      <c r="E96" s="48"/>
      <c r="F96" s="48"/>
      <c r="G96" s="49"/>
      <c r="H96" s="49"/>
      <c r="I96" s="32" t="s">
        <v>1653</v>
      </c>
      <c r="J96" s="69"/>
      <c r="K96" s="63"/>
      <c r="L96" s="69"/>
      <c r="M96" s="49"/>
      <c r="N96" s="49"/>
      <c r="O96" s="49"/>
      <c r="P96" s="49"/>
      <c r="Q96" s="49"/>
      <c r="R96" s="74"/>
    </row>
    <row r="97" spans="1:18">
      <c r="A97" s="26">
        <v>91</v>
      </c>
      <c r="B97" s="44"/>
      <c r="C97" s="32" t="s">
        <v>1125</v>
      </c>
      <c r="D97" s="48"/>
      <c r="E97" s="48"/>
      <c r="F97" s="48"/>
      <c r="G97" s="49"/>
      <c r="H97" s="49"/>
      <c r="I97" s="32" t="s">
        <v>1125</v>
      </c>
      <c r="J97" s="63"/>
      <c r="K97" s="63"/>
      <c r="L97" s="63"/>
      <c r="M97" s="49"/>
      <c r="N97" s="49"/>
      <c r="O97" s="49"/>
      <c r="P97" s="49"/>
      <c r="Q97" s="49"/>
      <c r="R97" s="74"/>
    </row>
    <row r="98" spans="1:18">
      <c r="A98" s="26">
        <v>92</v>
      </c>
      <c r="B98" s="44"/>
      <c r="C98" s="32" t="s">
        <v>186</v>
      </c>
      <c r="D98" s="48"/>
      <c r="E98" s="48"/>
      <c r="F98" s="48"/>
      <c r="G98" s="49"/>
      <c r="H98" s="49"/>
      <c r="I98" s="32" t="s">
        <v>186</v>
      </c>
      <c r="J98" s="69"/>
      <c r="K98" s="63"/>
      <c r="L98" s="69"/>
      <c r="M98" s="49"/>
      <c r="N98" s="49"/>
      <c r="O98" s="49"/>
      <c r="P98" s="49"/>
      <c r="Q98" s="49"/>
      <c r="R98" s="74"/>
    </row>
    <row r="99" spans="1:18">
      <c r="A99" s="26">
        <v>93</v>
      </c>
      <c r="B99" s="44"/>
      <c r="C99" s="32" t="s">
        <v>56</v>
      </c>
      <c r="D99" s="48"/>
      <c r="E99" s="48"/>
      <c r="F99" s="48"/>
      <c r="G99" s="49"/>
      <c r="H99" s="49"/>
      <c r="I99" s="32" t="s">
        <v>56</v>
      </c>
      <c r="J99" s="78" t="s">
        <v>1806</v>
      </c>
      <c r="K99" s="63"/>
      <c r="L99" s="63">
        <v>0.159</v>
      </c>
      <c r="M99" s="49"/>
      <c r="N99" s="49"/>
      <c r="O99" s="49"/>
      <c r="P99" s="49"/>
      <c r="Q99" s="49"/>
      <c r="R99" s="74"/>
    </row>
    <row r="100" spans="1:18">
      <c r="A100" s="26">
        <v>94</v>
      </c>
      <c r="B100" s="44"/>
      <c r="C100" s="28" t="s">
        <v>130</v>
      </c>
      <c r="D100" s="48"/>
      <c r="E100" s="48"/>
      <c r="F100" s="48"/>
      <c r="G100" s="49"/>
      <c r="H100" s="49"/>
      <c r="I100" s="28" t="s">
        <v>130</v>
      </c>
      <c r="J100" s="60"/>
      <c r="K100" s="61"/>
      <c r="L100" s="61"/>
      <c r="M100" s="49"/>
      <c r="N100" s="49"/>
      <c r="O100" s="49"/>
      <c r="P100" s="49"/>
      <c r="Q100" s="49"/>
      <c r="R100" s="74"/>
    </row>
    <row r="101" spans="1:18">
      <c r="A101" s="26">
        <v>95</v>
      </c>
      <c r="B101" s="44"/>
      <c r="C101" s="75" t="s">
        <v>1807</v>
      </c>
      <c r="D101" s="48"/>
      <c r="E101" s="48"/>
      <c r="F101" s="48"/>
      <c r="G101" s="49"/>
      <c r="H101" s="49"/>
      <c r="I101" s="75" t="s">
        <v>1807</v>
      </c>
      <c r="J101" s="60"/>
      <c r="K101" s="61"/>
      <c r="L101" s="61"/>
      <c r="M101" s="49"/>
      <c r="N101" s="49"/>
      <c r="O101" s="49"/>
      <c r="P101" s="49"/>
      <c r="Q101" s="49"/>
      <c r="R101" s="74"/>
    </row>
    <row r="102" spans="1:18">
      <c r="A102" s="26">
        <v>96</v>
      </c>
      <c r="B102" s="44"/>
      <c r="C102" s="28" t="s">
        <v>163</v>
      </c>
      <c r="D102" s="48"/>
      <c r="E102" s="48"/>
      <c r="F102" s="48"/>
      <c r="G102" s="49"/>
      <c r="H102" s="49"/>
      <c r="I102" s="28" t="s">
        <v>163</v>
      </c>
      <c r="J102" s="60"/>
      <c r="K102" s="61"/>
      <c r="L102" s="61"/>
      <c r="M102" s="49"/>
      <c r="N102" s="49"/>
      <c r="O102" s="49"/>
      <c r="P102" s="49"/>
      <c r="Q102" s="49"/>
      <c r="R102" s="74"/>
    </row>
    <row r="103" spans="1:18">
      <c r="A103" s="26">
        <v>97</v>
      </c>
      <c r="B103" s="44"/>
      <c r="C103" s="28" t="s">
        <v>1808</v>
      </c>
      <c r="D103" s="48"/>
      <c r="E103" s="48"/>
      <c r="F103" s="48"/>
      <c r="G103" s="49"/>
      <c r="H103" s="49"/>
      <c r="I103" s="28" t="s">
        <v>1808</v>
      </c>
      <c r="J103" s="60"/>
      <c r="K103" s="61"/>
      <c r="L103" s="61"/>
      <c r="M103" s="49"/>
      <c r="N103" s="49"/>
      <c r="O103" s="49"/>
      <c r="P103" s="49"/>
      <c r="Q103" s="49"/>
      <c r="R103" s="74"/>
    </row>
    <row r="104" spans="1:18">
      <c r="A104" s="26">
        <v>98</v>
      </c>
      <c r="B104" s="44"/>
      <c r="C104" s="32" t="s">
        <v>57</v>
      </c>
      <c r="D104" s="48"/>
      <c r="E104" s="48"/>
      <c r="F104" s="48"/>
      <c r="G104" s="49"/>
      <c r="H104" s="49"/>
      <c r="I104" s="32" t="s">
        <v>57</v>
      </c>
      <c r="J104" s="68"/>
      <c r="K104" s="68"/>
      <c r="L104" s="68"/>
      <c r="M104" s="49"/>
      <c r="N104" s="49"/>
      <c r="O104" s="49"/>
      <c r="P104" s="49"/>
      <c r="Q104" s="49"/>
      <c r="R104" s="74"/>
    </row>
    <row r="105" spans="1:18">
      <c r="A105" s="26">
        <v>99</v>
      </c>
      <c r="B105" s="44"/>
      <c r="C105" s="32" t="s">
        <v>578</v>
      </c>
      <c r="D105" s="48"/>
      <c r="E105" s="48"/>
      <c r="F105" s="48"/>
      <c r="G105" s="49"/>
      <c r="H105" s="49"/>
      <c r="I105" s="32" t="s">
        <v>578</v>
      </c>
      <c r="J105" s="68"/>
      <c r="K105" s="68"/>
      <c r="L105" s="68"/>
      <c r="M105" s="49"/>
      <c r="N105" s="49"/>
      <c r="O105" s="49"/>
      <c r="P105" s="49"/>
      <c r="Q105" s="49"/>
      <c r="R105" s="74"/>
    </row>
    <row r="106" spans="1:18">
      <c r="A106" s="26">
        <v>100</v>
      </c>
      <c r="B106" s="44"/>
      <c r="C106" s="32" t="s">
        <v>637</v>
      </c>
      <c r="D106" s="48"/>
      <c r="E106" s="48"/>
      <c r="F106" s="48"/>
      <c r="G106" s="49"/>
      <c r="H106" s="49"/>
      <c r="I106" s="32" t="s">
        <v>637</v>
      </c>
      <c r="J106" s="68"/>
      <c r="K106" s="68"/>
      <c r="L106" s="68"/>
      <c r="M106" s="49"/>
      <c r="N106" s="49"/>
      <c r="O106" s="49"/>
      <c r="P106" s="49"/>
      <c r="Q106" s="49"/>
      <c r="R106" s="74"/>
    </row>
    <row r="107" spans="1:18">
      <c r="A107" s="26">
        <v>101</v>
      </c>
      <c r="B107" s="44"/>
      <c r="C107" s="32" t="s">
        <v>1809</v>
      </c>
      <c r="D107" s="48"/>
      <c r="E107" s="48"/>
      <c r="F107" s="48"/>
      <c r="G107" s="49"/>
      <c r="H107" s="49"/>
      <c r="I107" s="32" t="s">
        <v>1809</v>
      </c>
      <c r="J107" s="68"/>
      <c r="K107" s="68"/>
      <c r="L107" s="68"/>
      <c r="M107" s="49"/>
      <c r="N107" s="49"/>
      <c r="O107" s="49"/>
      <c r="P107" s="49"/>
      <c r="Q107" s="49"/>
      <c r="R107" s="74"/>
    </row>
    <row r="108" spans="1:18">
      <c r="A108" s="26">
        <v>102</v>
      </c>
      <c r="B108" s="44"/>
      <c r="C108" s="32" t="s">
        <v>89</v>
      </c>
      <c r="D108" s="48"/>
      <c r="E108" s="48"/>
      <c r="F108" s="48"/>
      <c r="G108" s="49"/>
      <c r="H108" s="49"/>
      <c r="I108" s="32" t="s">
        <v>89</v>
      </c>
      <c r="J108" s="68"/>
      <c r="K108" s="68"/>
      <c r="L108" s="68"/>
      <c r="M108" s="49"/>
      <c r="N108" s="49"/>
      <c r="O108" s="49"/>
      <c r="P108" s="49"/>
      <c r="Q108" s="49"/>
      <c r="R108" s="74"/>
    </row>
    <row r="109" spans="1:18">
      <c r="A109" s="26">
        <v>103</v>
      </c>
      <c r="B109" s="44"/>
      <c r="C109" s="32" t="s">
        <v>1810</v>
      </c>
      <c r="D109" s="48"/>
      <c r="E109" s="48"/>
      <c r="F109" s="48"/>
      <c r="G109" s="49"/>
      <c r="H109" s="49"/>
      <c r="I109" s="32" t="s">
        <v>1810</v>
      </c>
      <c r="J109" s="68"/>
      <c r="K109" s="68"/>
      <c r="L109" s="68"/>
      <c r="M109" s="49"/>
      <c r="N109" s="49"/>
      <c r="O109" s="49"/>
      <c r="P109" s="49"/>
      <c r="Q109" s="49"/>
      <c r="R109" s="74"/>
    </row>
    <row r="110" spans="1:18">
      <c r="A110" s="26">
        <v>104</v>
      </c>
      <c r="B110" s="44"/>
      <c r="C110" s="32" t="s">
        <v>1811</v>
      </c>
      <c r="D110" s="48"/>
      <c r="E110" s="48"/>
      <c r="F110" s="48"/>
      <c r="G110" s="49"/>
      <c r="H110" s="49"/>
      <c r="I110" s="32" t="s">
        <v>1811</v>
      </c>
      <c r="J110" s="63"/>
      <c r="K110" s="63"/>
      <c r="L110" s="63"/>
      <c r="M110" s="49"/>
      <c r="N110" s="49"/>
      <c r="O110" s="49"/>
      <c r="P110" s="49"/>
      <c r="Q110" s="49"/>
      <c r="R110" s="74"/>
    </row>
    <row r="111" spans="1:18">
      <c r="A111" s="26">
        <v>105</v>
      </c>
      <c r="B111" s="44"/>
      <c r="C111" s="32" t="s">
        <v>263</v>
      </c>
      <c r="D111" s="48"/>
      <c r="E111" s="48"/>
      <c r="F111" s="48"/>
      <c r="G111" s="49"/>
      <c r="H111" s="49"/>
      <c r="I111" s="32" t="s">
        <v>263</v>
      </c>
      <c r="J111" s="63"/>
      <c r="K111" s="63"/>
      <c r="L111" s="63"/>
      <c r="M111" s="49"/>
      <c r="N111" s="49"/>
      <c r="O111" s="49"/>
      <c r="P111" s="49"/>
      <c r="Q111" s="49"/>
      <c r="R111" s="74"/>
    </row>
    <row r="112" spans="1:18">
      <c r="A112" s="26">
        <v>106</v>
      </c>
      <c r="B112" s="44"/>
      <c r="C112" s="32" t="s">
        <v>314</v>
      </c>
      <c r="D112" s="48"/>
      <c r="E112" s="48"/>
      <c r="F112" s="48"/>
      <c r="G112" s="49"/>
      <c r="H112" s="49"/>
      <c r="I112" s="32" t="s">
        <v>314</v>
      </c>
      <c r="J112" s="63"/>
      <c r="K112" s="63"/>
      <c r="L112" s="63"/>
      <c r="M112" s="49"/>
      <c r="N112" s="49"/>
      <c r="O112" s="49"/>
      <c r="P112" s="49"/>
      <c r="Q112" s="49"/>
      <c r="R112" s="74"/>
    </row>
    <row r="113" spans="1:18">
      <c r="A113" s="26">
        <v>107</v>
      </c>
      <c r="B113" s="44"/>
      <c r="C113" s="32" t="s">
        <v>1812</v>
      </c>
      <c r="D113" s="48"/>
      <c r="E113" s="48"/>
      <c r="F113" s="48"/>
      <c r="G113" s="49"/>
      <c r="H113" s="49"/>
      <c r="I113" s="32" t="s">
        <v>1812</v>
      </c>
      <c r="J113" s="63"/>
      <c r="K113" s="63"/>
      <c r="L113" s="63"/>
      <c r="M113" s="49"/>
      <c r="N113" s="49"/>
      <c r="O113" s="49"/>
      <c r="P113" s="49"/>
      <c r="Q113" s="49"/>
      <c r="R113" s="74"/>
    </row>
    <row r="114" spans="1:18">
      <c r="A114" s="26">
        <v>108</v>
      </c>
      <c r="B114" s="44"/>
      <c r="C114" s="32" t="s">
        <v>100</v>
      </c>
      <c r="D114" s="48"/>
      <c r="E114" s="48"/>
      <c r="F114" s="48"/>
      <c r="G114" s="49"/>
      <c r="H114" s="49"/>
      <c r="I114" s="32" t="s">
        <v>100</v>
      </c>
      <c r="J114" s="63"/>
      <c r="K114" s="63"/>
      <c r="L114" s="63"/>
      <c r="M114" s="49"/>
      <c r="N114" s="49"/>
      <c r="O114" s="49"/>
      <c r="P114" s="49"/>
      <c r="Q114" s="49"/>
      <c r="R114" s="74"/>
    </row>
    <row r="115" spans="1:18">
      <c r="A115" s="26">
        <v>109</v>
      </c>
      <c r="B115" s="44"/>
      <c r="C115" s="32" t="s">
        <v>118</v>
      </c>
      <c r="D115" s="48"/>
      <c r="E115" s="48"/>
      <c r="F115" s="48"/>
      <c r="G115" s="49"/>
      <c r="H115" s="49"/>
      <c r="I115" s="32" t="s">
        <v>118</v>
      </c>
      <c r="J115" s="63"/>
      <c r="K115" s="63"/>
      <c r="L115" s="63"/>
      <c r="M115" s="49"/>
      <c r="N115" s="49"/>
      <c r="O115" s="49"/>
      <c r="P115" s="49"/>
      <c r="Q115" s="49"/>
      <c r="R115" s="74"/>
    </row>
    <row r="116" spans="1:18">
      <c r="A116" s="26">
        <v>110</v>
      </c>
      <c r="B116" s="44"/>
      <c r="C116" s="32" t="s">
        <v>720</v>
      </c>
      <c r="D116" s="48"/>
      <c r="E116" s="48"/>
      <c r="F116" s="48"/>
      <c r="G116" s="49"/>
      <c r="H116" s="49"/>
      <c r="I116" s="32" t="s">
        <v>720</v>
      </c>
      <c r="J116" s="63"/>
      <c r="K116" s="63"/>
      <c r="L116" s="63"/>
      <c r="M116" s="49"/>
      <c r="N116" s="49"/>
      <c r="O116" s="49"/>
      <c r="P116" s="49"/>
      <c r="Q116" s="49"/>
      <c r="R116" s="74"/>
    </row>
    <row r="117" spans="1:18">
      <c r="A117" s="26">
        <v>111</v>
      </c>
      <c r="B117" s="44"/>
      <c r="C117" s="32" t="s">
        <v>810</v>
      </c>
      <c r="D117" s="48"/>
      <c r="E117" s="48"/>
      <c r="F117" s="48"/>
      <c r="G117" s="49"/>
      <c r="H117" s="49"/>
      <c r="I117" s="32" t="s">
        <v>810</v>
      </c>
      <c r="J117" s="63"/>
      <c r="K117" s="63"/>
      <c r="L117" s="63"/>
      <c r="M117" s="49"/>
      <c r="N117" s="49"/>
      <c r="O117" s="49"/>
      <c r="P117" s="49"/>
      <c r="Q117" s="49"/>
      <c r="R117" s="74"/>
    </row>
    <row r="118" spans="1:18">
      <c r="A118" s="26">
        <v>112</v>
      </c>
      <c r="B118" s="44"/>
      <c r="C118" s="32" t="s">
        <v>249</v>
      </c>
      <c r="D118" s="48"/>
      <c r="E118" s="48"/>
      <c r="F118" s="48"/>
      <c r="G118" s="49"/>
      <c r="H118" s="49"/>
      <c r="I118" s="32" t="s">
        <v>249</v>
      </c>
      <c r="J118" s="63"/>
      <c r="K118" s="63"/>
      <c r="L118" s="63"/>
      <c r="M118" s="49"/>
      <c r="N118" s="49"/>
      <c r="O118" s="49"/>
      <c r="P118" s="49"/>
      <c r="Q118" s="49"/>
      <c r="R118" s="74"/>
    </row>
    <row r="119" spans="1:18">
      <c r="A119" s="26">
        <v>113</v>
      </c>
      <c r="B119" s="44"/>
      <c r="C119" s="41" t="s">
        <v>1707</v>
      </c>
      <c r="D119" s="48"/>
      <c r="E119" s="48"/>
      <c r="F119" s="48"/>
      <c r="G119" s="49"/>
      <c r="H119" s="49"/>
      <c r="I119" s="41" t="s">
        <v>1707</v>
      </c>
      <c r="J119" s="40"/>
      <c r="K119" s="70"/>
      <c r="L119" s="63"/>
      <c r="M119" s="49"/>
      <c r="N119" s="49"/>
      <c r="O119" s="49"/>
      <c r="P119" s="49"/>
      <c r="Q119" s="49"/>
      <c r="R119" s="74"/>
    </row>
    <row r="120" spans="1:18">
      <c r="A120" s="26">
        <v>114</v>
      </c>
      <c r="B120" s="44"/>
      <c r="C120" s="41" t="s">
        <v>942</v>
      </c>
      <c r="D120" s="48"/>
      <c r="E120" s="48"/>
      <c r="F120" s="48"/>
      <c r="G120" s="49"/>
      <c r="H120" s="49"/>
      <c r="I120" s="41" t="s">
        <v>942</v>
      </c>
      <c r="J120" s="40"/>
      <c r="K120" s="70"/>
      <c r="L120" s="63"/>
      <c r="M120" s="49"/>
      <c r="N120" s="49"/>
      <c r="O120" s="49"/>
      <c r="P120" s="49"/>
      <c r="Q120" s="49"/>
      <c r="R120" s="74"/>
    </row>
    <row r="121" spans="1:18">
      <c r="A121" s="26">
        <v>115</v>
      </c>
      <c r="B121" s="44"/>
      <c r="C121" s="32" t="s">
        <v>475</v>
      </c>
      <c r="D121" s="48"/>
      <c r="E121" s="48"/>
      <c r="F121" s="48"/>
      <c r="G121" s="49"/>
      <c r="H121" s="49"/>
      <c r="I121" s="32" t="s">
        <v>475</v>
      </c>
      <c r="J121" s="68"/>
      <c r="K121" s="68"/>
      <c r="L121" s="68"/>
      <c r="M121" s="49"/>
      <c r="N121" s="49"/>
      <c r="O121" s="49"/>
      <c r="P121" s="49"/>
      <c r="Q121" s="49"/>
      <c r="R121" s="74"/>
    </row>
    <row r="122" spans="1:18">
      <c r="A122" s="26">
        <v>116</v>
      </c>
      <c r="B122" s="44"/>
      <c r="C122" s="32" t="s">
        <v>422</v>
      </c>
      <c r="D122" s="48"/>
      <c r="E122" s="48"/>
      <c r="F122" s="48"/>
      <c r="G122" s="49"/>
      <c r="H122" s="49"/>
      <c r="I122" s="32" t="s">
        <v>422</v>
      </c>
      <c r="J122" s="63"/>
      <c r="K122" s="63"/>
      <c r="L122" s="63"/>
      <c r="M122" s="49"/>
      <c r="N122" s="49"/>
      <c r="O122" s="49"/>
      <c r="P122" s="49"/>
      <c r="Q122" s="49"/>
      <c r="R122" s="74"/>
    </row>
    <row r="123" spans="1:18">
      <c r="A123" s="26">
        <v>117</v>
      </c>
      <c r="B123" s="44"/>
      <c r="C123" s="32" t="s">
        <v>1240</v>
      </c>
      <c r="D123" s="48"/>
      <c r="E123" s="48"/>
      <c r="F123" s="48"/>
      <c r="G123" s="49"/>
      <c r="H123" s="49"/>
      <c r="I123" s="32" t="s">
        <v>1240</v>
      </c>
      <c r="J123" s="60"/>
      <c r="K123" s="61"/>
      <c r="L123" s="61"/>
      <c r="M123" s="49"/>
      <c r="N123" s="49"/>
      <c r="O123" s="49"/>
      <c r="P123" s="49"/>
      <c r="Q123" s="49"/>
      <c r="R123" s="74"/>
    </row>
    <row r="124" spans="1:18">
      <c r="A124" s="26">
        <v>118</v>
      </c>
      <c r="B124" s="44"/>
      <c r="C124" s="32" t="s">
        <v>511</v>
      </c>
      <c r="D124" s="48"/>
      <c r="E124" s="48"/>
      <c r="F124" s="48"/>
      <c r="G124" s="49"/>
      <c r="H124" s="49"/>
      <c r="I124" s="32" t="s">
        <v>511</v>
      </c>
      <c r="J124" s="63"/>
      <c r="K124" s="63"/>
      <c r="L124" s="63"/>
      <c r="M124" s="49"/>
      <c r="N124" s="49"/>
      <c r="O124" s="49"/>
      <c r="P124" s="49"/>
      <c r="Q124" s="49"/>
      <c r="R124" s="74"/>
    </row>
    <row r="125" spans="1:18">
      <c r="A125" s="26">
        <v>119</v>
      </c>
      <c r="B125" s="44"/>
      <c r="C125" s="32" t="s">
        <v>502</v>
      </c>
      <c r="D125" s="48"/>
      <c r="E125" s="48"/>
      <c r="F125" s="48"/>
      <c r="G125" s="49"/>
      <c r="H125" s="49"/>
      <c r="I125" s="32" t="s">
        <v>502</v>
      </c>
      <c r="J125" s="63"/>
      <c r="K125" s="63"/>
      <c r="L125" s="63"/>
      <c r="M125" s="49"/>
      <c r="N125" s="49"/>
      <c r="O125" s="49"/>
      <c r="P125" s="49"/>
      <c r="Q125" s="49"/>
      <c r="R125" s="74"/>
    </row>
    <row r="126" spans="1:18">
      <c r="A126" s="26">
        <v>120</v>
      </c>
      <c r="B126" s="44"/>
      <c r="C126" s="32" t="s">
        <v>1295</v>
      </c>
      <c r="D126" s="48"/>
      <c r="E126" s="48"/>
      <c r="F126" s="48"/>
      <c r="G126" s="49"/>
      <c r="H126" s="49"/>
      <c r="I126" s="32" t="s">
        <v>1295</v>
      </c>
      <c r="J126" s="63"/>
      <c r="K126" s="63"/>
      <c r="L126" s="63"/>
      <c r="M126" s="49"/>
      <c r="N126" s="49"/>
      <c r="O126" s="49"/>
      <c r="P126" s="49"/>
      <c r="Q126" s="49"/>
      <c r="R126" s="74"/>
    </row>
    <row r="127" spans="1:18">
      <c r="A127" s="26">
        <v>121</v>
      </c>
      <c r="B127" s="44"/>
      <c r="C127" s="32" t="s">
        <v>1813</v>
      </c>
      <c r="D127" s="48"/>
      <c r="E127" s="48"/>
      <c r="F127" s="48"/>
      <c r="G127" s="49"/>
      <c r="H127" s="49"/>
      <c r="I127" s="32" t="s">
        <v>1813</v>
      </c>
      <c r="J127" s="63"/>
      <c r="K127" s="63"/>
      <c r="L127" s="63"/>
      <c r="M127" s="49"/>
      <c r="N127" s="49"/>
      <c r="O127" s="49"/>
      <c r="P127" s="49"/>
      <c r="Q127" s="49"/>
      <c r="R127" s="74"/>
    </row>
    <row r="128" spans="1:18">
      <c r="A128" s="76" t="s">
        <v>522</v>
      </c>
      <c r="B128" s="76"/>
      <c r="C128" s="76"/>
      <c r="D128" s="76"/>
      <c r="E128" s="76"/>
      <c r="F128" s="76"/>
      <c r="G128" s="76"/>
      <c r="H128" s="76"/>
      <c r="I128" s="76"/>
      <c r="J128" s="79"/>
      <c r="K128" s="76"/>
      <c r="L128" s="76"/>
      <c r="M128" s="76"/>
      <c r="N128" s="76"/>
      <c r="O128" s="76"/>
      <c r="P128" s="76"/>
      <c r="Q128" s="80"/>
      <c r="R128" s="80"/>
    </row>
    <row r="129" spans="1:18">
      <c r="A129" s="81" t="s">
        <v>1814</v>
      </c>
      <c r="B129" s="81"/>
      <c r="C129" s="81"/>
      <c r="D129" s="81"/>
      <c r="E129" s="81"/>
      <c r="F129" s="81"/>
      <c r="G129" s="81"/>
      <c r="H129" s="81"/>
      <c r="I129" s="81"/>
      <c r="J129" s="84"/>
      <c r="K129" s="81"/>
      <c r="L129" s="81"/>
      <c r="M129" s="81"/>
      <c r="N129" s="81"/>
      <c r="O129" s="81"/>
      <c r="P129" s="81"/>
      <c r="Q129" s="80"/>
      <c r="R129" s="80"/>
    </row>
    <row r="130" spans="1:18">
      <c r="A130" s="82" t="s">
        <v>524</v>
      </c>
      <c r="B130" s="82"/>
      <c r="C130" s="82"/>
      <c r="D130" s="82"/>
      <c r="E130" s="82"/>
      <c r="F130" s="82"/>
      <c r="G130" s="82"/>
      <c r="H130" s="82"/>
      <c r="I130" s="82"/>
      <c r="J130" s="85"/>
      <c r="K130" s="82"/>
      <c r="L130" s="82"/>
      <c r="M130" s="82"/>
      <c r="N130" s="82"/>
      <c r="O130" s="82"/>
      <c r="P130" s="82"/>
      <c r="Q130" s="80"/>
      <c r="R130" s="80"/>
    </row>
    <row r="131" spans="1:18">
      <c r="A131" s="76" t="s">
        <v>525</v>
      </c>
      <c r="B131" s="76"/>
      <c r="C131" s="76"/>
      <c r="D131" s="76"/>
      <c r="E131" s="76"/>
      <c r="F131" s="76"/>
      <c r="G131" s="76"/>
      <c r="H131" s="76"/>
      <c r="I131" s="76"/>
      <c r="J131" s="79"/>
      <c r="K131" s="76"/>
      <c r="L131" s="76"/>
      <c r="M131" s="76"/>
      <c r="N131" s="76"/>
      <c r="O131" s="76"/>
      <c r="P131" s="76"/>
      <c r="Q131" s="80"/>
      <c r="R131" s="80"/>
    </row>
    <row r="132" spans="1:18">
      <c r="A132" s="83" t="s">
        <v>1815</v>
      </c>
      <c r="B132" s="83"/>
      <c r="C132" s="83"/>
      <c r="D132" s="83"/>
      <c r="E132" s="83"/>
      <c r="F132" s="83"/>
      <c r="G132" s="83"/>
      <c r="H132" s="83"/>
      <c r="I132" s="83"/>
      <c r="J132" s="86"/>
      <c r="K132" s="83"/>
      <c r="L132" s="83"/>
      <c r="M132" s="83"/>
      <c r="N132" s="83"/>
      <c r="O132" s="83"/>
      <c r="P132" s="83"/>
      <c r="Q132" s="87"/>
      <c r="R132" s="87"/>
    </row>
  </sheetData>
  <mergeCells count="79">
    <mergeCell ref="A1:R1"/>
    <mergeCell ref="A2:H2"/>
    <mergeCell ref="O2:R2"/>
    <mergeCell ref="E3:R3"/>
    <mergeCell ref="G4:L4"/>
    <mergeCell ref="M4:N4"/>
    <mergeCell ref="O4:P4"/>
    <mergeCell ref="Q4:R4"/>
    <mergeCell ref="A6:C6"/>
    <mergeCell ref="A128:P128"/>
    <mergeCell ref="A130:P130"/>
    <mergeCell ref="A131:P131"/>
    <mergeCell ref="A132:P132"/>
    <mergeCell ref="A3:A5"/>
    <mergeCell ref="B3:B5"/>
    <mergeCell ref="B7:B11"/>
    <mergeCell ref="B12:B20"/>
    <mergeCell ref="B21:B25"/>
    <mergeCell ref="B26:B46"/>
    <mergeCell ref="B47:B127"/>
    <mergeCell ref="C3:C5"/>
    <mergeCell ref="D3:D5"/>
    <mergeCell ref="D7:D11"/>
    <mergeCell ref="D12:D20"/>
    <mergeCell ref="D21:D25"/>
    <mergeCell ref="D26:D46"/>
    <mergeCell ref="D47:D127"/>
    <mergeCell ref="E4:E5"/>
    <mergeCell ref="E7:E11"/>
    <mergeCell ref="E12:E20"/>
    <mergeCell ref="E21:E25"/>
    <mergeCell ref="E26:E46"/>
    <mergeCell ref="E47:E127"/>
    <mergeCell ref="F4:F5"/>
    <mergeCell ref="F7:F11"/>
    <mergeCell ref="F12:F20"/>
    <mergeCell ref="F21:F25"/>
    <mergeCell ref="F26:F46"/>
    <mergeCell ref="F47:F127"/>
    <mergeCell ref="G7:G11"/>
    <mergeCell ref="G12:G20"/>
    <mergeCell ref="G21:G25"/>
    <mergeCell ref="G26:G46"/>
    <mergeCell ref="G47:G127"/>
    <mergeCell ref="H7:H11"/>
    <mergeCell ref="H12:H20"/>
    <mergeCell ref="H21:H25"/>
    <mergeCell ref="H26:H46"/>
    <mergeCell ref="H47:H127"/>
    <mergeCell ref="M7:M11"/>
    <mergeCell ref="M12:M20"/>
    <mergeCell ref="M21:M25"/>
    <mergeCell ref="M26:M46"/>
    <mergeCell ref="M47:M127"/>
    <mergeCell ref="N7:N11"/>
    <mergeCell ref="N12:N20"/>
    <mergeCell ref="N21:N25"/>
    <mergeCell ref="N26:N46"/>
    <mergeCell ref="N47:N127"/>
    <mergeCell ref="O7:O11"/>
    <mergeCell ref="O12:O20"/>
    <mergeCell ref="O21:O25"/>
    <mergeCell ref="O26:O46"/>
    <mergeCell ref="O47:O127"/>
    <mergeCell ref="P7:P11"/>
    <mergeCell ref="P12:P20"/>
    <mergeCell ref="P21:P25"/>
    <mergeCell ref="P26:P46"/>
    <mergeCell ref="P47:P127"/>
    <mergeCell ref="Q7:Q11"/>
    <mergeCell ref="Q12:Q20"/>
    <mergeCell ref="Q21:Q25"/>
    <mergeCell ref="Q26:Q46"/>
    <mergeCell ref="Q47:Q127"/>
    <mergeCell ref="R7:R11"/>
    <mergeCell ref="R12:R20"/>
    <mergeCell ref="R21:R25"/>
    <mergeCell ref="R26:R46"/>
    <mergeCell ref="R47:R12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云南省林业厅</Company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合计  </vt:lpstr>
      <vt:lpstr>昆明</vt:lpstr>
      <vt:lpstr>曲靖 </vt:lpstr>
      <vt:lpstr>玉溪 </vt:lpstr>
      <vt:lpstr>昭通</vt:lpstr>
      <vt:lpstr>丽江</vt:lpstr>
      <vt:lpstr>普洱 </vt:lpstr>
      <vt:lpstr>保山 </vt:lpstr>
      <vt:lpstr>临沧 </vt:lpstr>
      <vt:lpstr>楚雄 </vt:lpstr>
      <vt:lpstr>红河 </vt:lpstr>
      <vt:lpstr>迪庆 </vt:lpstr>
      <vt:lpstr>文山</vt:lpstr>
      <vt:lpstr>西双版纳</vt:lpstr>
      <vt:lpstr>大理 </vt:lpstr>
      <vt:lpstr>德宏</vt:lpstr>
      <vt:lpstr>怒江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denghong</dc:creator>
  <cp:lastModifiedBy>林西</cp:lastModifiedBy>
  <cp:revision>1</cp:revision>
  <dcterms:created xsi:type="dcterms:W3CDTF">2023-03-06T02:22:00Z</dcterms:created>
  <cp:lastPrinted>2023-03-06T07:39:00Z</cp:lastPrinted>
  <dcterms:modified xsi:type="dcterms:W3CDTF">2024-08-29T07:36:26Z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21FC9D31CEFD4901800308D1874A6A3A_13</vt:lpwstr>
  </property>
</Properties>
</file>